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97" i="1" l="1"/>
  <c r="D93" i="1" s="1"/>
  <c r="I93" i="1" s="1"/>
  <c r="C95" i="1"/>
  <c r="G94" i="1"/>
  <c r="D94" i="1"/>
  <c r="I94" i="1" s="1"/>
  <c r="G93" i="1"/>
  <c r="G92" i="1"/>
  <c r="G91" i="1"/>
  <c r="D91" i="1"/>
  <c r="I91" i="1" s="1"/>
  <c r="G90" i="1"/>
  <c r="G89" i="1"/>
  <c r="D89" i="1"/>
  <c r="I89" i="1" s="1"/>
  <c r="C78" i="1"/>
  <c r="D76" i="1" s="1"/>
  <c r="I76" i="1" s="1"/>
  <c r="C76" i="1"/>
  <c r="G75" i="1"/>
  <c r="G74" i="1"/>
  <c r="D74" i="1"/>
  <c r="I74" i="1" s="1"/>
  <c r="G73" i="1"/>
  <c r="G72" i="1"/>
  <c r="G71" i="1"/>
  <c r="G70" i="1"/>
  <c r="C55" i="1"/>
  <c r="G54" i="1"/>
  <c r="G53" i="1"/>
  <c r="G52" i="1"/>
  <c r="G51" i="1"/>
  <c r="G50" i="1"/>
  <c r="G49" i="1"/>
  <c r="C35" i="1"/>
  <c r="J34" i="1"/>
  <c r="E34" i="1"/>
  <c r="J33" i="1"/>
  <c r="E33" i="1"/>
  <c r="J32" i="1"/>
  <c r="E32" i="1"/>
  <c r="J31" i="1"/>
  <c r="E31" i="1"/>
  <c r="J30" i="1"/>
  <c r="E30" i="1"/>
  <c r="J29" i="1"/>
  <c r="E29" i="1"/>
  <c r="E37" i="1" s="1"/>
  <c r="C19" i="1"/>
  <c r="D15" i="1" s="1"/>
  <c r="I15" i="1" s="1"/>
  <c r="C17" i="1"/>
  <c r="D17" i="1" s="1"/>
  <c r="I17" i="1" s="1"/>
  <c r="G16" i="1"/>
  <c r="G15" i="1"/>
  <c r="G14" i="1"/>
  <c r="G13" i="1"/>
  <c r="G12" i="1"/>
  <c r="G11" i="1"/>
  <c r="D55" i="1" l="1"/>
  <c r="I55" i="1" s="1"/>
  <c r="G35" i="1"/>
  <c r="L35" i="1" s="1"/>
  <c r="D72" i="1"/>
  <c r="I72" i="1" s="1"/>
  <c r="C57" i="1"/>
  <c r="D75" i="1"/>
  <c r="I75" i="1" s="1"/>
  <c r="D92" i="1"/>
  <c r="I92" i="1" s="1"/>
  <c r="D14" i="1"/>
  <c r="I14" i="1" s="1"/>
  <c r="C37" i="1"/>
  <c r="D70" i="1"/>
  <c r="I70" i="1" s="1"/>
  <c r="D13" i="1"/>
  <c r="I13" i="1" s="1"/>
  <c r="D11" i="1"/>
  <c r="I11" i="1" s="1"/>
  <c r="D16" i="1"/>
  <c r="I16" i="1" s="1"/>
  <c r="D73" i="1"/>
  <c r="I73" i="1" s="1"/>
  <c r="D90" i="1"/>
  <c r="I90" i="1" s="1"/>
  <c r="D95" i="1"/>
  <c r="I95" i="1" s="1"/>
  <c r="D12" i="1"/>
  <c r="I12" i="1" s="1"/>
  <c r="D71" i="1"/>
  <c r="I71" i="1" s="1"/>
  <c r="D52" i="1" l="1"/>
  <c r="I52" i="1" s="1"/>
  <c r="D49" i="1"/>
  <c r="I49" i="1" s="1"/>
  <c r="D50" i="1"/>
  <c r="I50" i="1" s="1"/>
  <c r="D54" i="1"/>
  <c r="I54" i="1" s="1"/>
  <c r="D51" i="1"/>
  <c r="I51" i="1" s="1"/>
  <c r="D53" i="1"/>
  <c r="I53" i="1" s="1"/>
  <c r="G34" i="1"/>
  <c r="L34" i="1" s="1"/>
  <c r="G32" i="1"/>
  <c r="L32" i="1" s="1"/>
  <c r="G30" i="1"/>
  <c r="L30" i="1" s="1"/>
  <c r="G31" i="1"/>
  <c r="L31" i="1" s="1"/>
  <c r="G33" i="1"/>
  <c r="L33" i="1" s="1"/>
  <c r="G29" i="1"/>
  <c r="L29" i="1" s="1"/>
</calcChain>
</file>

<file path=xl/sharedStrings.xml><?xml version="1.0" encoding="utf-8"?>
<sst xmlns="http://schemas.openxmlformats.org/spreadsheetml/2006/main" count="84" uniqueCount="32">
  <si>
    <t>Use this calculator to make blends when you want to specify the gallonages</t>
  </si>
  <si>
    <t>Enter the quantities to find percentages</t>
  </si>
  <si>
    <t>Make proportionate blends based on those</t>
  </si>
  <si>
    <t>Percentages</t>
  </si>
  <si>
    <t>Name of blend:</t>
  </si>
  <si>
    <t>Frost</t>
  </si>
  <si>
    <t>Total Qty Desired (in any units)</t>
  </si>
  <si>
    <t>Lot Identification</t>
  </si>
  <si>
    <t>Qty.</t>
  </si>
  <si>
    <t>% of total</t>
  </si>
  <si>
    <t>Amount req. (in same units as above)</t>
  </si>
  <si>
    <t>Dry</t>
  </si>
  <si>
    <t># of bbls:</t>
  </si>
  <si>
    <t>Bbls</t>
  </si>
  <si>
    <t xml:space="preserve">              Total:</t>
  </si>
  <si>
    <t>(Same Calculator with the addition of financial information)</t>
  </si>
  <si>
    <t xml:space="preserve">Location </t>
  </si>
  <si>
    <t>Cost per Gallon</t>
  </si>
  <si>
    <t>Total $</t>
  </si>
  <si>
    <t>% of total blend</t>
  </si>
  <si>
    <t xml:space="preserve">   Total Gallonage:</t>
  </si>
  <si>
    <t xml:space="preserve">  Total $:</t>
  </si>
  <si>
    <t>(Duplicate calculator of the first one)</t>
  </si>
  <si>
    <t>03 MAT White</t>
  </si>
  <si>
    <t>Chardonnay</t>
  </si>
  <si>
    <t>Chenin Blanc</t>
  </si>
  <si>
    <t>Muscat Canelli</t>
  </si>
  <si>
    <t>02 MAT Red</t>
  </si>
  <si>
    <t>03 Zin Conc.</t>
  </si>
  <si>
    <t>03 MAT Rose</t>
  </si>
  <si>
    <t>03 White Merlot</t>
  </si>
  <si>
    <t>03 NG1-BAT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</si>
</sst>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2" borderId="5" xfId="0" applyFill="1" applyBorder="1" applyAlignment="1" applyProtection="1">
      <alignment horizontal="left" vertical="top" wrapText="1"/>
      <protection locked="0"/>
    </xf>
    <xf numFmtId="10" fontId="0" fillId="3" borderId="5" xfId="0" applyNumberFormat="1" applyFill="1" applyBorder="1" applyAlignment="1">
      <alignment horizontal="left" vertical="top" wrapText="1"/>
    </xf>
    <xf numFmtId="10" fontId="0" fillId="0" borderId="0" xfId="0" applyNumberFormat="1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2" fontId="0" fillId="3" borderId="5" xfId="0" applyNumberFormat="1" applyFill="1" applyBorder="1" applyAlignment="1">
      <alignment horizontal="center" vertical="top" wrapText="1"/>
    </xf>
    <xf numFmtId="10" fontId="0" fillId="0" borderId="0" xfId="0" applyNumberFormat="1" applyAlignment="1">
      <alignment horizontal="left" vertical="top" wrapText="1"/>
    </xf>
    <xf numFmtId="2" fontId="0" fillId="0" borderId="0" xfId="0" applyNumberFormat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0" fillId="3" borderId="5" xfId="0" applyFill="1" applyBorder="1" applyAlignment="1" applyProtection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10" fontId="0" fillId="0" borderId="0" xfId="0" applyNumberFormat="1"/>
    <xf numFmtId="0" fontId="0" fillId="0" borderId="1" xfId="0" applyBorder="1"/>
    <xf numFmtId="0" fontId="0" fillId="0" borderId="0" xfId="0" applyBorder="1"/>
    <xf numFmtId="2" fontId="0" fillId="0" borderId="0" xfId="0" applyNumberFormat="1"/>
    <xf numFmtId="0" fontId="0" fillId="0" borderId="0" xfId="0" applyProtection="1"/>
    <xf numFmtId="0" fontId="0" fillId="0" borderId="0" xfId="0" applyFill="1" applyBorder="1" applyAlignment="1">
      <alignment horizontal="left" vertical="top" wrapText="1"/>
    </xf>
    <xf numFmtId="0" fontId="5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164" fontId="0" fillId="2" borderId="5" xfId="0" applyNumberFormat="1" applyFill="1" applyBorder="1" applyProtection="1">
      <protection locked="0"/>
    </xf>
    <xf numFmtId="164" fontId="0" fillId="3" borderId="5" xfId="0" applyNumberFormat="1" applyFill="1" applyBorder="1" applyProtection="1"/>
    <xf numFmtId="0" fontId="0" fillId="2" borderId="5" xfId="0" applyFill="1" applyBorder="1" applyAlignment="1" applyProtection="1">
      <alignment horizontal="left" vertical="top" wrapText="1"/>
    </xf>
    <xf numFmtId="164" fontId="0" fillId="3" borderId="4" xfId="0" applyNumberForma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abSelected="1" workbookViewId="0">
      <selection activeCell="O6" sqref="O6"/>
    </sheetView>
  </sheetViews>
  <sheetFormatPr defaultRowHeight="15" x14ac:dyDescent="0.25"/>
  <cols>
    <col min="2" max="2" width="16.140625" customWidth="1"/>
    <col min="3" max="3" width="10.140625" customWidth="1"/>
    <col min="4" max="4" width="8.28515625" customWidth="1"/>
    <col min="5" max="5" width="11" customWidth="1"/>
    <col min="6" max="6" width="1.28515625" customWidth="1"/>
    <col min="7" max="7" width="15.5703125" customWidth="1"/>
    <col min="8" max="8" width="0.5703125" customWidth="1"/>
    <col min="9" max="9" width="11" customWidth="1"/>
    <col min="10" max="10" width="13" customWidth="1"/>
    <col min="11" max="11" width="1.140625" customWidth="1"/>
    <col min="258" max="258" width="16.140625" customWidth="1"/>
    <col min="259" max="259" width="10.140625" customWidth="1"/>
    <col min="260" max="260" width="8.28515625" customWidth="1"/>
    <col min="261" max="261" width="11" customWidth="1"/>
    <col min="262" max="262" width="1.28515625" customWidth="1"/>
    <col min="263" max="263" width="15.5703125" customWidth="1"/>
    <col min="264" max="264" width="0.5703125" customWidth="1"/>
    <col min="265" max="265" width="11" customWidth="1"/>
    <col min="266" max="266" width="13" customWidth="1"/>
    <col min="267" max="267" width="1.140625" customWidth="1"/>
    <col min="514" max="514" width="16.140625" customWidth="1"/>
    <col min="515" max="515" width="10.140625" customWidth="1"/>
    <col min="516" max="516" width="8.28515625" customWidth="1"/>
    <col min="517" max="517" width="11" customWidth="1"/>
    <col min="518" max="518" width="1.28515625" customWidth="1"/>
    <col min="519" max="519" width="15.5703125" customWidth="1"/>
    <col min="520" max="520" width="0.5703125" customWidth="1"/>
    <col min="521" max="521" width="11" customWidth="1"/>
    <col min="522" max="522" width="13" customWidth="1"/>
    <col min="523" max="523" width="1.140625" customWidth="1"/>
    <col min="770" max="770" width="16.140625" customWidth="1"/>
    <col min="771" max="771" width="10.140625" customWidth="1"/>
    <col min="772" max="772" width="8.28515625" customWidth="1"/>
    <col min="773" max="773" width="11" customWidth="1"/>
    <col min="774" max="774" width="1.28515625" customWidth="1"/>
    <col min="775" max="775" width="15.5703125" customWidth="1"/>
    <col min="776" max="776" width="0.5703125" customWidth="1"/>
    <col min="777" max="777" width="11" customWidth="1"/>
    <col min="778" max="778" width="13" customWidth="1"/>
    <col min="779" max="779" width="1.140625" customWidth="1"/>
    <col min="1026" max="1026" width="16.140625" customWidth="1"/>
    <col min="1027" max="1027" width="10.140625" customWidth="1"/>
    <col min="1028" max="1028" width="8.28515625" customWidth="1"/>
    <col min="1029" max="1029" width="11" customWidth="1"/>
    <col min="1030" max="1030" width="1.28515625" customWidth="1"/>
    <col min="1031" max="1031" width="15.5703125" customWidth="1"/>
    <col min="1032" max="1032" width="0.5703125" customWidth="1"/>
    <col min="1033" max="1033" width="11" customWidth="1"/>
    <col min="1034" max="1034" width="13" customWidth="1"/>
    <col min="1035" max="1035" width="1.140625" customWidth="1"/>
    <col min="1282" max="1282" width="16.140625" customWidth="1"/>
    <col min="1283" max="1283" width="10.140625" customWidth="1"/>
    <col min="1284" max="1284" width="8.28515625" customWidth="1"/>
    <col min="1285" max="1285" width="11" customWidth="1"/>
    <col min="1286" max="1286" width="1.28515625" customWidth="1"/>
    <col min="1287" max="1287" width="15.5703125" customWidth="1"/>
    <col min="1288" max="1288" width="0.5703125" customWidth="1"/>
    <col min="1289" max="1289" width="11" customWidth="1"/>
    <col min="1290" max="1290" width="13" customWidth="1"/>
    <col min="1291" max="1291" width="1.140625" customWidth="1"/>
    <col min="1538" max="1538" width="16.140625" customWidth="1"/>
    <col min="1539" max="1539" width="10.140625" customWidth="1"/>
    <col min="1540" max="1540" width="8.28515625" customWidth="1"/>
    <col min="1541" max="1541" width="11" customWidth="1"/>
    <col min="1542" max="1542" width="1.28515625" customWidth="1"/>
    <col min="1543" max="1543" width="15.5703125" customWidth="1"/>
    <col min="1544" max="1544" width="0.5703125" customWidth="1"/>
    <col min="1545" max="1545" width="11" customWidth="1"/>
    <col min="1546" max="1546" width="13" customWidth="1"/>
    <col min="1547" max="1547" width="1.140625" customWidth="1"/>
    <col min="1794" max="1794" width="16.140625" customWidth="1"/>
    <col min="1795" max="1795" width="10.140625" customWidth="1"/>
    <col min="1796" max="1796" width="8.28515625" customWidth="1"/>
    <col min="1797" max="1797" width="11" customWidth="1"/>
    <col min="1798" max="1798" width="1.28515625" customWidth="1"/>
    <col min="1799" max="1799" width="15.5703125" customWidth="1"/>
    <col min="1800" max="1800" width="0.5703125" customWidth="1"/>
    <col min="1801" max="1801" width="11" customWidth="1"/>
    <col min="1802" max="1802" width="13" customWidth="1"/>
    <col min="1803" max="1803" width="1.140625" customWidth="1"/>
    <col min="2050" max="2050" width="16.140625" customWidth="1"/>
    <col min="2051" max="2051" width="10.140625" customWidth="1"/>
    <col min="2052" max="2052" width="8.28515625" customWidth="1"/>
    <col min="2053" max="2053" width="11" customWidth="1"/>
    <col min="2054" max="2054" width="1.28515625" customWidth="1"/>
    <col min="2055" max="2055" width="15.5703125" customWidth="1"/>
    <col min="2056" max="2056" width="0.5703125" customWidth="1"/>
    <col min="2057" max="2057" width="11" customWidth="1"/>
    <col min="2058" max="2058" width="13" customWidth="1"/>
    <col min="2059" max="2059" width="1.140625" customWidth="1"/>
    <col min="2306" max="2306" width="16.140625" customWidth="1"/>
    <col min="2307" max="2307" width="10.140625" customWidth="1"/>
    <col min="2308" max="2308" width="8.28515625" customWidth="1"/>
    <col min="2309" max="2309" width="11" customWidth="1"/>
    <col min="2310" max="2310" width="1.28515625" customWidth="1"/>
    <col min="2311" max="2311" width="15.5703125" customWidth="1"/>
    <col min="2312" max="2312" width="0.5703125" customWidth="1"/>
    <col min="2313" max="2313" width="11" customWidth="1"/>
    <col min="2314" max="2314" width="13" customWidth="1"/>
    <col min="2315" max="2315" width="1.140625" customWidth="1"/>
    <col min="2562" max="2562" width="16.140625" customWidth="1"/>
    <col min="2563" max="2563" width="10.140625" customWidth="1"/>
    <col min="2564" max="2564" width="8.28515625" customWidth="1"/>
    <col min="2565" max="2565" width="11" customWidth="1"/>
    <col min="2566" max="2566" width="1.28515625" customWidth="1"/>
    <col min="2567" max="2567" width="15.5703125" customWidth="1"/>
    <col min="2568" max="2568" width="0.5703125" customWidth="1"/>
    <col min="2569" max="2569" width="11" customWidth="1"/>
    <col min="2570" max="2570" width="13" customWidth="1"/>
    <col min="2571" max="2571" width="1.140625" customWidth="1"/>
    <col min="2818" max="2818" width="16.140625" customWidth="1"/>
    <col min="2819" max="2819" width="10.140625" customWidth="1"/>
    <col min="2820" max="2820" width="8.28515625" customWidth="1"/>
    <col min="2821" max="2821" width="11" customWidth="1"/>
    <col min="2822" max="2822" width="1.28515625" customWidth="1"/>
    <col min="2823" max="2823" width="15.5703125" customWidth="1"/>
    <col min="2824" max="2824" width="0.5703125" customWidth="1"/>
    <col min="2825" max="2825" width="11" customWidth="1"/>
    <col min="2826" max="2826" width="13" customWidth="1"/>
    <col min="2827" max="2827" width="1.140625" customWidth="1"/>
    <col min="3074" max="3074" width="16.140625" customWidth="1"/>
    <col min="3075" max="3075" width="10.140625" customWidth="1"/>
    <col min="3076" max="3076" width="8.28515625" customWidth="1"/>
    <col min="3077" max="3077" width="11" customWidth="1"/>
    <col min="3078" max="3078" width="1.28515625" customWidth="1"/>
    <col min="3079" max="3079" width="15.5703125" customWidth="1"/>
    <col min="3080" max="3080" width="0.5703125" customWidth="1"/>
    <col min="3081" max="3081" width="11" customWidth="1"/>
    <col min="3082" max="3082" width="13" customWidth="1"/>
    <col min="3083" max="3083" width="1.140625" customWidth="1"/>
    <col min="3330" max="3330" width="16.140625" customWidth="1"/>
    <col min="3331" max="3331" width="10.140625" customWidth="1"/>
    <col min="3332" max="3332" width="8.28515625" customWidth="1"/>
    <col min="3333" max="3333" width="11" customWidth="1"/>
    <col min="3334" max="3334" width="1.28515625" customWidth="1"/>
    <col min="3335" max="3335" width="15.5703125" customWidth="1"/>
    <col min="3336" max="3336" width="0.5703125" customWidth="1"/>
    <col min="3337" max="3337" width="11" customWidth="1"/>
    <col min="3338" max="3338" width="13" customWidth="1"/>
    <col min="3339" max="3339" width="1.140625" customWidth="1"/>
    <col min="3586" max="3586" width="16.140625" customWidth="1"/>
    <col min="3587" max="3587" width="10.140625" customWidth="1"/>
    <col min="3588" max="3588" width="8.28515625" customWidth="1"/>
    <col min="3589" max="3589" width="11" customWidth="1"/>
    <col min="3590" max="3590" width="1.28515625" customWidth="1"/>
    <col min="3591" max="3591" width="15.5703125" customWidth="1"/>
    <col min="3592" max="3592" width="0.5703125" customWidth="1"/>
    <col min="3593" max="3593" width="11" customWidth="1"/>
    <col min="3594" max="3594" width="13" customWidth="1"/>
    <col min="3595" max="3595" width="1.140625" customWidth="1"/>
    <col min="3842" max="3842" width="16.140625" customWidth="1"/>
    <col min="3843" max="3843" width="10.140625" customWidth="1"/>
    <col min="3844" max="3844" width="8.28515625" customWidth="1"/>
    <col min="3845" max="3845" width="11" customWidth="1"/>
    <col min="3846" max="3846" width="1.28515625" customWidth="1"/>
    <col min="3847" max="3847" width="15.5703125" customWidth="1"/>
    <col min="3848" max="3848" width="0.5703125" customWidth="1"/>
    <col min="3849" max="3849" width="11" customWidth="1"/>
    <col min="3850" max="3850" width="13" customWidth="1"/>
    <col min="3851" max="3851" width="1.140625" customWidth="1"/>
    <col min="4098" max="4098" width="16.140625" customWidth="1"/>
    <col min="4099" max="4099" width="10.140625" customWidth="1"/>
    <col min="4100" max="4100" width="8.28515625" customWidth="1"/>
    <col min="4101" max="4101" width="11" customWidth="1"/>
    <col min="4102" max="4102" width="1.28515625" customWidth="1"/>
    <col min="4103" max="4103" width="15.5703125" customWidth="1"/>
    <col min="4104" max="4104" width="0.5703125" customWidth="1"/>
    <col min="4105" max="4105" width="11" customWidth="1"/>
    <col min="4106" max="4106" width="13" customWidth="1"/>
    <col min="4107" max="4107" width="1.140625" customWidth="1"/>
    <col min="4354" max="4354" width="16.140625" customWidth="1"/>
    <col min="4355" max="4355" width="10.140625" customWidth="1"/>
    <col min="4356" max="4356" width="8.28515625" customWidth="1"/>
    <col min="4357" max="4357" width="11" customWidth="1"/>
    <col min="4358" max="4358" width="1.28515625" customWidth="1"/>
    <col min="4359" max="4359" width="15.5703125" customWidth="1"/>
    <col min="4360" max="4360" width="0.5703125" customWidth="1"/>
    <col min="4361" max="4361" width="11" customWidth="1"/>
    <col min="4362" max="4362" width="13" customWidth="1"/>
    <col min="4363" max="4363" width="1.140625" customWidth="1"/>
    <col min="4610" max="4610" width="16.140625" customWidth="1"/>
    <col min="4611" max="4611" width="10.140625" customWidth="1"/>
    <col min="4612" max="4612" width="8.28515625" customWidth="1"/>
    <col min="4613" max="4613" width="11" customWidth="1"/>
    <col min="4614" max="4614" width="1.28515625" customWidth="1"/>
    <col min="4615" max="4615" width="15.5703125" customWidth="1"/>
    <col min="4616" max="4616" width="0.5703125" customWidth="1"/>
    <col min="4617" max="4617" width="11" customWidth="1"/>
    <col min="4618" max="4618" width="13" customWidth="1"/>
    <col min="4619" max="4619" width="1.140625" customWidth="1"/>
    <col min="4866" max="4866" width="16.140625" customWidth="1"/>
    <col min="4867" max="4867" width="10.140625" customWidth="1"/>
    <col min="4868" max="4868" width="8.28515625" customWidth="1"/>
    <col min="4869" max="4869" width="11" customWidth="1"/>
    <col min="4870" max="4870" width="1.28515625" customWidth="1"/>
    <col min="4871" max="4871" width="15.5703125" customWidth="1"/>
    <col min="4872" max="4872" width="0.5703125" customWidth="1"/>
    <col min="4873" max="4873" width="11" customWidth="1"/>
    <col min="4874" max="4874" width="13" customWidth="1"/>
    <col min="4875" max="4875" width="1.140625" customWidth="1"/>
    <col min="5122" max="5122" width="16.140625" customWidth="1"/>
    <col min="5123" max="5123" width="10.140625" customWidth="1"/>
    <col min="5124" max="5124" width="8.28515625" customWidth="1"/>
    <col min="5125" max="5125" width="11" customWidth="1"/>
    <col min="5126" max="5126" width="1.28515625" customWidth="1"/>
    <col min="5127" max="5127" width="15.5703125" customWidth="1"/>
    <col min="5128" max="5128" width="0.5703125" customWidth="1"/>
    <col min="5129" max="5129" width="11" customWidth="1"/>
    <col min="5130" max="5130" width="13" customWidth="1"/>
    <col min="5131" max="5131" width="1.140625" customWidth="1"/>
    <col min="5378" max="5378" width="16.140625" customWidth="1"/>
    <col min="5379" max="5379" width="10.140625" customWidth="1"/>
    <col min="5380" max="5380" width="8.28515625" customWidth="1"/>
    <col min="5381" max="5381" width="11" customWidth="1"/>
    <col min="5382" max="5382" width="1.28515625" customWidth="1"/>
    <col min="5383" max="5383" width="15.5703125" customWidth="1"/>
    <col min="5384" max="5384" width="0.5703125" customWidth="1"/>
    <col min="5385" max="5385" width="11" customWidth="1"/>
    <col min="5386" max="5386" width="13" customWidth="1"/>
    <col min="5387" max="5387" width="1.140625" customWidth="1"/>
    <col min="5634" max="5634" width="16.140625" customWidth="1"/>
    <col min="5635" max="5635" width="10.140625" customWidth="1"/>
    <col min="5636" max="5636" width="8.28515625" customWidth="1"/>
    <col min="5637" max="5637" width="11" customWidth="1"/>
    <col min="5638" max="5638" width="1.28515625" customWidth="1"/>
    <col min="5639" max="5639" width="15.5703125" customWidth="1"/>
    <col min="5640" max="5640" width="0.5703125" customWidth="1"/>
    <col min="5641" max="5641" width="11" customWidth="1"/>
    <col min="5642" max="5642" width="13" customWidth="1"/>
    <col min="5643" max="5643" width="1.140625" customWidth="1"/>
    <col min="5890" max="5890" width="16.140625" customWidth="1"/>
    <col min="5891" max="5891" width="10.140625" customWidth="1"/>
    <col min="5892" max="5892" width="8.28515625" customWidth="1"/>
    <col min="5893" max="5893" width="11" customWidth="1"/>
    <col min="5894" max="5894" width="1.28515625" customWidth="1"/>
    <col min="5895" max="5895" width="15.5703125" customWidth="1"/>
    <col min="5896" max="5896" width="0.5703125" customWidth="1"/>
    <col min="5897" max="5897" width="11" customWidth="1"/>
    <col min="5898" max="5898" width="13" customWidth="1"/>
    <col min="5899" max="5899" width="1.140625" customWidth="1"/>
    <col min="6146" max="6146" width="16.140625" customWidth="1"/>
    <col min="6147" max="6147" width="10.140625" customWidth="1"/>
    <col min="6148" max="6148" width="8.28515625" customWidth="1"/>
    <col min="6149" max="6149" width="11" customWidth="1"/>
    <col min="6150" max="6150" width="1.28515625" customWidth="1"/>
    <col min="6151" max="6151" width="15.5703125" customWidth="1"/>
    <col min="6152" max="6152" width="0.5703125" customWidth="1"/>
    <col min="6153" max="6153" width="11" customWidth="1"/>
    <col min="6154" max="6154" width="13" customWidth="1"/>
    <col min="6155" max="6155" width="1.140625" customWidth="1"/>
    <col min="6402" max="6402" width="16.140625" customWidth="1"/>
    <col min="6403" max="6403" width="10.140625" customWidth="1"/>
    <col min="6404" max="6404" width="8.28515625" customWidth="1"/>
    <col min="6405" max="6405" width="11" customWidth="1"/>
    <col min="6406" max="6406" width="1.28515625" customWidth="1"/>
    <col min="6407" max="6407" width="15.5703125" customWidth="1"/>
    <col min="6408" max="6408" width="0.5703125" customWidth="1"/>
    <col min="6409" max="6409" width="11" customWidth="1"/>
    <col min="6410" max="6410" width="13" customWidth="1"/>
    <col min="6411" max="6411" width="1.140625" customWidth="1"/>
    <col min="6658" max="6658" width="16.140625" customWidth="1"/>
    <col min="6659" max="6659" width="10.140625" customWidth="1"/>
    <col min="6660" max="6660" width="8.28515625" customWidth="1"/>
    <col min="6661" max="6661" width="11" customWidth="1"/>
    <col min="6662" max="6662" width="1.28515625" customWidth="1"/>
    <col min="6663" max="6663" width="15.5703125" customWidth="1"/>
    <col min="6664" max="6664" width="0.5703125" customWidth="1"/>
    <col min="6665" max="6665" width="11" customWidth="1"/>
    <col min="6666" max="6666" width="13" customWidth="1"/>
    <col min="6667" max="6667" width="1.140625" customWidth="1"/>
    <col min="6914" max="6914" width="16.140625" customWidth="1"/>
    <col min="6915" max="6915" width="10.140625" customWidth="1"/>
    <col min="6916" max="6916" width="8.28515625" customWidth="1"/>
    <col min="6917" max="6917" width="11" customWidth="1"/>
    <col min="6918" max="6918" width="1.28515625" customWidth="1"/>
    <col min="6919" max="6919" width="15.5703125" customWidth="1"/>
    <col min="6920" max="6920" width="0.5703125" customWidth="1"/>
    <col min="6921" max="6921" width="11" customWidth="1"/>
    <col min="6922" max="6922" width="13" customWidth="1"/>
    <col min="6923" max="6923" width="1.140625" customWidth="1"/>
    <col min="7170" max="7170" width="16.140625" customWidth="1"/>
    <col min="7171" max="7171" width="10.140625" customWidth="1"/>
    <col min="7172" max="7172" width="8.28515625" customWidth="1"/>
    <col min="7173" max="7173" width="11" customWidth="1"/>
    <col min="7174" max="7174" width="1.28515625" customWidth="1"/>
    <col min="7175" max="7175" width="15.5703125" customWidth="1"/>
    <col min="7176" max="7176" width="0.5703125" customWidth="1"/>
    <col min="7177" max="7177" width="11" customWidth="1"/>
    <col min="7178" max="7178" width="13" customWidth="1"/>
    <col min="7179" max="7179" width="1.140625" customWidth="1"/>
    <col min="7426" max="7426" width="16.140625" customWidth="1"/>
    <col min="7427" max="7427" width="10.140625" customWidth="1"/>
    <col min="7428" max="7428" width="8.28515625" customWidth="1"/>
    <col min="7429" max="7429" width="11" customWidth="1"/>
    <col min="7430" max="7430" width="1.28515625" customWidth="1"/>
    <col min="7431" max="7431" width="15.5703125" customWidth="1"/>
    <col min="7432" max="7432" width="0.5703125" customWidth="1"/>
    <col min="7433" max="7433" width="11" customWidth="1"/>
    <col min="7434" max="7434" width="13" customWidth="1"/>
    <col min="7435" max="7435" width="1.140625" customWidth="1"/>
    <col min="7682" max="7682" width="16.140625" customWidth="1"/>
    <col min="7683" max="7683" width="10.140625" customWidth="1"/>
    <col min="7684" max="7684" width="8.28515625" customWidth="1"/>
    <col min="7685" max="7685" width="11" customWidth="1"/>
    <col min="7686" max="7686" width="1.28515625" customWidth="1"/>
    <col min="7687" max="7687" width="15.5703125" customWidth="1"/>
    <col min="7688" max="7688" width="0.5703125" customWidth="1"/>
    <col min="7689" max="7689" width="11" customWidth="1"/>
    <col min="7690" max="7690" width="13" customWidth="1"/>
    <col min="7691" max="7691" width="1.140625" customWidth="1"/>
    <col min="7938" max="7938" width="16.140625" customWidth="1"/>
    <col min="7939" max="7939" width="10.140625" customWidth="1"/>
    <col min="7940" max="7940" width="8.28515625" customWidth="1"/>
    <col min="7941" max="7941" width="11" customWidth="1"/>
    <col min="7942" max="7942" width="1.28515625" customWidth="1"/>
    <col min="7943" max="7943" width="15.5703125" customWidth="1"/>
    <col min="7944" max="7944" width="0.5703125" customWidth="1"/>
    <col min="7945" max="7945" width="11" customWidth="1"/>
    <col min="7946" max="7946" width="13" customWidth="1"/>
    <col min="7947" max="7947" width="1.140625" customWidth="1"/>
    <col min="8194" max="8194" width="16.140625" customWidth="1"/>
    <col min="8195" max="8195" width="10.140625" customWidth="1"/>
    <col min="8196" max="8196" width="8.28515625" customWidth="1"/>
    <col min="8197" max="8197" width="11" customWidth="1"/>
    <col min="8198" max="8198" width="1.28515625" customWidth="1"/>
    <col min="8199" max="8199" width="15.5703125" customWidth="1"/>
    <col min="8200" max="8200" width="0.5703125" customWidth="1"/>
    <col min="8201" max="8201" width="11" customWidth="1"/>
    <col min="8202" max="8202" width="13" customWidth="1"/>
    <col min="8203" max="8203" width="1.140625" customWidth="1"/>
    <col min="8450" max="8450" width="16.140625" customWidth="1"/>
    <col min="8451" max="8451" width="10.140625" customWidth="1"/>
    <col min="8452" max="8452" width="8.28515625" customWidth="1"/>
    <col min="8453" max="8453" width="11" customWidth="1"/>
    <col min="8454" max="8454" width="1.28515625" customWidth="1"/>
    <col min="8455" max="8455" width="15.5703125" customWidth="1"/>
    <col min="8456" max="8456" width="0.5703125" customWidth="1"/>
    <col min="8457" max="8457" width="11" customWidth="1"/>
    <col min="8458" max="8458" width="13" customWidth="1"/>
    <col min="8459" max="8459" width="1.140625" customWidth="1"/>
    <col min="8706" max="8706" width="16.140625" customWidth="1"/>
    <col min="8707" max="8707" width="10.140625" customWidth="1"/>
    <col min="8708" max="8708" width="8.28515625" customWidth="1"/>
    <col min="8709" max="8709" width="11" customWidth="1"/>
    <col min="8710" max="8710" width="1.28515625" customWidth="1"/>
    <col min="8711" max="8711" width="15.5703125" customWidth="1"/>
    <col min="8712" max="8712" width="0.5703125" customWidth="1"/>
    <col min="8713" max="8713" width="11" customWidth="1"/>
    <col min="8714" max="8714" width="13" customWidth="1"/>
    <col min="8715" max="8715" width="1.140625" customWidth="1"/>
    <col min="8962" max="8962" width="16.140625" customWidth="1"/>
    <col min="8963" max="8963" width="10.140625" customWidth="1"/>
    <col min="8964" max="8964" width="8.28515625" customWidth="1"/>
    <col min="8965" max="8965" width="11" customWidth="1"/>
    <col min="8966" max="8966" width="1.28515625" customWidth="1"/>
    <col min="8967" max="8967" width="15.5703125" customWidth="1"/>
    <col min="8968" max="8968" width="0.5703125" customWidth="1"/>
    <col min="8969" max="8969" width="11" customWidth="1"/>
    <col min="8970" max="8970" width="13" customWidth="1"/>
    <col min="8971" max="8971" width="1.140625" customWidth="1"/>
    <col min="9218" max="9218" width="16.140625" customWidth="1"/>
    <col min="9219" max="9219" width="10.140625" customWidth="1"/>
    <col min="9220" max="9220" width="8.28515625" customWidth="1"/>
    <col min="9221" max="9221" width="11" customWidth="1"/>
    <col min="9222" max="9222" width="1.28515625" customWidth="1"/>
    <col min="9223" max="9223" width="15.5703125" customWidth="1"/>
    <col min="9224" max="9224" width="0.5703125" customWidth="1"/>
    <col min="9225" max="9225" width="11" customWidth="1"/>
    <col min="9226" max="9226" width="13" customWidth="1"/>
    <col min="9227" max="9227" width="1.140625" customWidth="1"/>
    <col min="9474" max="9474" width="16.140625" customWidth="1"/>
    <col min="9475" max="9475" width="10.140625" customWidth="1"/>
    <col min="9476" max="9476" width="8.28515625" customWidth="1"/>
    <col min="9477" max="9477" width="11" customWidth="1"/>
    <col min="9478" max="9478" width="1.28515625" customWidth="1"/>
    <col min="9479" max="9479" width="15.5703125" customWidth="1"/>
    <col min="9480" max="9480" width="0.5703125" customWidth="1"/>
    <col min="9481" max="9481" width="11" customWidth="1"/>
    <col min="9482" max="9482" width="13" customWidth="1"/>
    <col min="9483" max="9483" width="1.140625" customWidth="1"/>
    <col min="9730" max="9730" width="16.140625" customWidth="1"/>
    <col min="9731" max="9731" width="10.140625" customWidth="1"/>
    <col min="9732" max="9732" width="8.28515625" customWidth="1"/>
    <col min="9733" max="9733" width="11" customWidth="1"/>
    <col min="9734" max="9734" width="1.28515625" customWidth="1"/>
    <col min="9735" max="9735" width="15.5703125" customWidth="1"/>
    <col min="9736" max="9736" width="0.5703125" customWidth="1"/>
    <col min="9737" max="9737" width="11" customWidth="1"/>
    <col min="9738" max="9738" width="13" customWidth="1"/>
    <col min="9739" max="9739" width="1.140625" customWidth="1"/>
    <col min="9986" max="9986" width="16.140625" customWidth="1"/>
    <col min="9987" max="9987" width="10.140625" customWidth="1"/>
    <col min="9988" max="9988" width="8.28515625" customWidth="1"/>
    <col min="9989" max="9989" width="11" customWidth="1"/>
    <col min="9990" max="9990" width="1.28515625" customWidth="1"/>
    <col min="9991" max="9991" width="15.5703125" customWidth="1"/>
    <col min="9992" max="9992" width="0.5703125" customWidth="1"/>
    <col min="9993" max="9993" width="11" customWidth="1"/>
    <col min="9994" max="9994" width="13" customWidth="1"/>
    <col min="9995" max="9995" width="1.140625" customWidth="1"/>
    <col min="10242" max="10242" width="16.140625" customWidth="1"/>
    <col min="10243" max="10243" width="10.140625" customWidth="1"/>
    <col min="10244" max="10244" width="8.28515625" customWidth="1"/>
    <col min="10245" max="10245" width="11" customWidth="1"/>
    <col min="10246" max="10246" width="1.28515625" customWidth="1"/>
    <col min="10247" max="10247" width="15.5703125" customWidth="1"/>
    <col min="10248" max="10248" width="0.5703125" customWidth="1"/>
    <col min="10249" max="10249" width="11" customWidth="1"/>
    <col min="10250" max="10250" width="13" customWidth="1"/>
    <col min="10251" max="10251" width="1.140625" customWidth="1"/>
    <col min="10498" max="10498" width="16.140625" customWidth="1"/>
    <col min="10499" max="10499" width="10.140625" customWidth="1"/>
    <col min="10500" max="10500" width="8.28515625" customWidth="1"/>
    <col min="10501" max="10501" width="11" customWidth="1"/>
    <col min="10502" max="10502" width="1.28515625" customWidth="1"/>
    <col min="10503" max="10503" width="15.5703125" customWidth="1"/>
    <col min="10504" max="10504" width="0.5703125" customWidth="1"/>
    <col min="10505" max="10505" width="11" customWidth="1"/>
    <col min="10506" max="10506" width="13" customWidth="1"/>
    <col min="10507" max="10507" width="1.140625" customWidth="1"/>
    <col min="10754" max="10754" width="16.140625" customWidth="1"/>
    <col min="10755" max="10755" width="10.140625" customWidth="1"/>
    <col min="10756" max="10756" width="8.28515625" customWidth="1"/>
    <col min="10757" max="10757" width="11" customWidth="1"/>
    <col min="10758" max="10758" width="1.28515625" customWidth="1"/>
    <col min="10759" max="10759" width="15.5703125" customWidth="1"/>
    <col min="10760" max="10760" width="0.5703125" customWidth="1"/>
    <col min="10761" max="10761" width="11" customWidth="1"/>
    <col min="10762" max="10762" width="13" customWidth="1"/>
    <col min="10763" max="10763" width="1.140625" customWidth="1"/>
    <col min="11010" max="11010" width="16.140625" customWidth="1"/>
    <col min="11011" max="11011" width="10.140625" customWidth="1"/>
    <col min="11012" max="11012" width="8.28515625" customWidth="1"/>
    <col min="11013" max="11013" width="11" customWidth="1"/>
    <col min="11014" max="11014" width="1.28515625" customWidth="1"/>
    <col min="11015" max="11015" width="15.5703125" customWidth="1"/>
    <col min="11016" max="11016" width="0.5703125" customWidth="1"/>
    <col min="11017" max="11017" width="11" customWidth="1"/>
    <col min="11018" max="11018" width="13" customWidth="1"/>
    <col min="11019" max="11019" width="1.140625" customWidth="1"/>
    <col min="11266" max="11266" width="16.140625" customWidth="1"/>
    <col min="11267" max="11267" width="10.140625" customWidth="1"/>
    <col min="11268" max="11268" width="8.28515625" customWidth="1"/>
    <col min="11269" max="11269" width="11" customWidth="1"/>
    <col min="11270" max="11270" width="1.28515625" customWidth="1"/>
    <col min="11271" max="11271" width="15.5703125" customWidth="1"/>
    <col min="11272" max="11272" width="0.5703125" customWidth="1"/>
    <col min="11273" max="11273" width="11" customWidth="1"/>
    <col min="11274" max="11274" width="13" customWidth="1"/>
    <col min="11275" max="11275" width="1.140625" customWidth="1"/>
    <col min="11522" max="11522" width="16.140625" customWidth="1"/>
    <col min="11523" max="11523" width="10.140625" customWidth="1"/>
    <col min="11524" max="11524" width="8.28515625" customWidth="1"/>
    <col min="11525" max="11525" width="11" customWidth="1"/>
    <col min="11526" max="11526" width="1.28515625" customWidth="1"/>
    <col min="11527" max="11527" width="15.5703125" customWidth="1"/>
    <col min="11528" max="11528" width="0.5703125" customWidth="1"/>
    <col min="11529" max="11529" width="11" customWidth="1"/>
    <col min="11530" max="11530" width="13" customWidth="1"/>
    <col min="11531" max="11531" width="1.140625" customWidth="1"/>
    <col min="11778" max="11778" width="16.140625" customWidth="1"/>
    <col min="11779" max="11779" width="10.140625" customWidth="1"/>
    <col min="11780" max="11780" width="8.28515625" customWidth="1"/>
    <col min="11781" max="11781" width="11" customWidth="1"/>
    <col min="11782" max="11782" width="1.28515625" customWidth="1"/>
    <col min="11783" max="11783" width="15.5703125" customWidth="1"/>
    <col min="11784" max="11784" width="0.5703125" customWidth="1"/>
    <col min="11785" max="11785" width="11" customWidth="1"/>
    <col min="11786" max="11786" width="13" customWidth="1"/>
    <col min="11787" max="11787" width="1.140625" customWidth="1"/>
    <col min="12034" max="12034" width="16.140625" customWidth="1"/>
    <col min="12035" max="12035" width="10.140625" customWidth="1"/>
    <col min="12036" max="12036" width="8.28515625" customWidth="1"/>
    <col min="12037" max="12037" width="11" customWidth="1"/>
    <col min="12038" max="12038" width="1.28515625" customWidth="1"/>
    <col min="12039" max="12039" width="15.5703125" customWidth="1"/>
    <col min="12040" max="12040" width="0.5703125" customWidth="1"/>
    <col min="12041" max="12041" width="11" customWidth="1"/>
    <col min="12042" max="12042" width="13" customWidth="1"/>
    <col min="12043" max="12043" width="1.140625" customWidth="1"/>
    <col min="12290" max="12290" width="16.140625" customWidth="1"/>
    <col min="12291" max="12291" width="10.140625" customWidth="1"/>
    <col min="12292" max="12292" width="8.28515625" customWidth="1"/>
    <col min="12293" max="12293" width="11" customWidth="1"/>
    <col min="12294" max="12294" width="1.28515625" customWidth="1"/>
    <col min="12295" max="12295" width="15.5703125" customWidth="1"/>
    <col min="12296" max="12296" width="0.5703125" customWidth="1"/>
    <col min="12297" max="12297" width="11" customWidth="1"/>
    <col min="12298" max="12298" width="13" customWidth="1"/>
    <col min="12299" max="12299" width="1.140625" customWidth="1"/>
    <col min="12546" max="12546" width="16.140625" customWidth="1"/>
    <col min="12547" max="12547" width="10.140625" customWidth="1"/>
    <col min="12548" max="12548" width="8.28515625" customWidth="1"/>
    <col min="12549" max="12549" width="11" customWidth="1"/>
    <col min="12550" max="12550" width="1.28515625" customWidth="1"/>
    <col min="12551" max="12551" width="15.5703125" customWidth="1"/>
    <col min="12552" max="12552" width="0.5703125" customWidth="1"/>
    <col min="12553" max="12553" width="11" customWidth="1"/>
    <col min="12554" max="12554" width="13" customWidth="1"/>
    <col min="12555" max="12555" width="1.140625" customWidth="1"/>
    <col min="12802" max="12802" width="16.140625" customWidth="1"/>
    <col min="12803" max="12803" width="10.140625" customWidth="1"/>
    <col min="12804" max="12804" width="8.28515625" customWidth="1"/>
    <col min="12805" max="12805" width="11" customWidth="1"/>
    <col min="12806" max="12806" width="1.28515625" customWidth="1"/>
    <col min="12807" max="12807" width="15.5703125" customWidth="1"/>
    <col min="12808" max="12808" width="0.5703125" customWidth="1"/>
    <col min="12809" max="12809" width="11" customWidth="1"/>
    <col min="12810" max="12810" width="13" customWidth="1"/>
    <col min="12811" max="12811" width="1.140625" customWidth="1"/>
    <col min="13058" max="13058" width="16.140625" customWidth="1"/>
    <col min="13059" max="13059" width="10.140625" customWidth="1"/>
    <col min="13060" max="13060" width="8.28515625" customWidth="1"/>
    <col min="13061" max="13061" width="11" customWidth="1"/>
    <col min="13062" max="13062" width="1.28515625" customWidth="1"/>
    <col min="13063" max="13063" width="15.5703125" customWidth="1"/>
    <col min="13064" max="13064" width="0.5703125" customWidth="1"/>
    <col min="13065" max="13065" width="11" customWidth="1"/>
    <col min="13066" max="13066" width="13" customWidth="1"/>
    <col min="13067" max="13067" width="1.140625" customWidth="1"/>
    <col min="13314" max="13314" width="16.140625" customWidth="1"/>
    <col min="13315" max="13315" width="10.140625" customWidth="1"/>
    <col min="13316" max="13316" width="8.28515625" customWidth="1"/>
    <col min="13317" max="13317" width="11" customWidth="1"/>
    <col min="13318" max="13318" width="1.28515625" customWidth="1"/>
    <col min="13319" max="13319" width="15.5703125" customWidth="1"/>
    <col min="13320" max="13320" width="0.5703125" customWidth="1"/>
    <col min="13321" max="13321" width="11" customWidth="1"/>
    <col min="13322" max="13322" width="13" customWidth="1"/>
    <col min="13323" max="13323" width="1.140625" customWidth="1"/>
    <col min="13570" max="13570" width="16.140625" customWidth="1"/>
    <col min="13571" max="13571" width="10.140625" customWidth="1"/>
    <col min="13572" max="13572" width="8.28515625" customWidth="1"/>
    <col min="13573" max="13573" width="11" customWidth="1"/>
    <col min="13574" max="13574" width="1.28515625" customWidth="1"/>
    <col min="13575" max="13575" width="15.5703125" customWidth="1"/>
    <col min="13576" max="13576" width="0.5703125" customWidth="1"/>
    <col min="13577" max="13577" width="11" customWidth="1"/>
    <col min="13578" max="13578" width="13" customWidth="1"/>
    <col min="13579" max="13579" width="1.140625" customWidth="1"/>
    <col min="13826" max="13826" width="16.140625" customWidth="1"/>
    <col min="13827" max="13827" width="10.140625" customWidth="1"/>
    <col min="13828" max="13828" width="8.28515625" customWidth="1"/>
    <col min="13829" max="13829" width="11" customWidth="1"/>
    <col min="13830" max="13830" width="1.28515625" customWidth="1"/>
    <col min="13831" max="13831" width="15.5703125" customWidth="1"/>
    <col min="13832" max="13832" width="0.5703125" customWidth="1"/>
    <col min="13833" max="13833" width="11" customWidth="1"/>
    <col min="13834" max="13834" width="13" customWidth="1"/>
    <col min="13835" max="13835" width="1.140625" customWidth="1"/>
    <col min="14082" max="14082" width="16.140625" customWidth="1"/>
    <col min="14083" max="14083" width="10.140625" customWidth="1"/>
    <col min="14084" max="14084" width="8.28515625" customWidth="1"/>
    <col min="14085" max="14085" width="11" customWidth="1"/>
    <col min="14086" max="14086" width="1.28515625" customWidth="1"/>
    <col min="14087" max="14087" width="15.5703125" customWidth="1"/>
    <col min="14088" max="14088" width="0.5703125" customWidth="1"/>
    <col min="14089" max="14089" width="11" customWidth="1"/>
    <col min="14090" max="14090" width="13" customWidth="1"/>
    <col min="14091" max="14091" width="1.140625" customWidth="1"/>
    <col min="14338" max="14338" width="16.140625" customWidth="1"/>
    <col min="14339" max="14339" width="10.140625" customWidth="1"/>
    <col min="14340" max="14340" width="8.28515625" customWidth="1"/>
    <col min="14341" max="14341" width="11" customWidth="1"/>
    <col min="14342" max="14342" width="1.28515625" customWidth="1"/>
    <col min="14343" max="14343" width="15.5703125" customWidth="1"/>
    <col min="14344" max="14344" width="0.5703125" customWidth="1"/>
    <col min="14345" max="14345" width="11" customWidth="1"/>
    <col min="14346" max="14346" width="13" customWidth="1"/>
    <col min="14347" max="14347" width="1.140625" customWidth="1"/>
    <col min="14594" max="14594" width="16.140625" customWidth="1"/>
    <col min="14595" max="14595" width="10.140625" customWidth="1"/>
    <col min="14596" max="14596" width="8.28515625" customWidth="1"/>
    <col min="14597" max="14597" width="11" customWidth="1"/>
    <col min="14598" max="14598" width="1.28515625" customWidth="1"/>
    <col min="14599" max="14599" width="15.5703125" customWidth="1"/>
    <col min="14600" max="14600" width="0.5703125" customWidth="1"/>
    <col min="14601" max="14601" width="11" customWidth="1"/>
    <col min="14602" max="14602" width="13" customWidth="1"/>
    <col min="14603" max="14603" width="1.140625" customWidth="1"/>
    <col min="14850" max="14850" width="16.140625" customWidth="1"/>
    <col min="14851" max="14851" width="10.140625" customWidth="1"/>
    <col min="14852" max="14852" width="8.28515625" customWidth="1"/>
    <col min="14853" max="14853" width="11" customWidth="1"/>
    <col min="14854" max="14854" width="1.28515625" customWidth="1"/>
    <col min="14855" max="14855" width="15.5703125" customWidth="1"/>
    <col min="14856" max="14856" width="0.5703125" customWidth="1"/>
    <col min="14857" max="14857" width="11" customWidth="1"/>
    <col min="14858" max="14858" width="13" customWidth="1"/>
    <col min="14859" max="14859" width="1.140625" customWidth="1"/>
    <col min="15106" max="15106" width="16.140625" customWidth="1"/>
    <col min="15107" max="15107" width="10.140625" customWidth="1"/>
    <col min="15108" max="15108" width="8.28515625" customWidth="1"/>
    <col min="15109" max="15109" width="11" customWidth="1"/>
    <col min="15110" max="15110" width="1.28515625" customWidth="1"/>
    <col min="15111" max="15111" width="15.5703125" customWidth="1"/>
    <col min="15112" max="15112" width="0.5703125" customWidth="1"/>
    <col min="15113" max="15113" width="11" customWidth="1"/>
    <col min="15114" max="15114" width="13" customWidth="1"/>
    <col min="15115" max="15115" width="1.140625" customWidth="1"/>
    <col min="15362" max="15362" width="16.140625" customWidth="1"/>
    <col min="15363" max="15363" width="10.140625" customWidth="1"/>
    <col min="15364" max="15364" width="8.28515625" customWidth="1"/>
    <col min="15365" max="15365" width="11" customWidth="1"/>
    <col min="15366" max="15366" width="1.28515625" customWidth="1"/>
    <col min="15367" max="15367" width="15.5703125" customWidth="1"/>
    <col min="15368" max="15368" width="0.5703125" customWidth="1"/>
    <col min="15369" max="15369" width="11" customWidth="1"/>
    <col min="15370" max="15370" width="13" customWidth="1"/>
    <col min="15371" max="15371" width="1.140625" customWidth="1"/>
    <col min="15618" max="15618" width="16.140625" customWidth="1"/>
    <col min="15619" max="15619" width="10.140625" customWidth="1"/>
    <col min="15620" max="15620" width="8.28515625" customWidth="1"/>
    <col min="15621" max="15621" width="11" customWidth="1"/>
    <col min="15622" max="15622" width="1.28515625" customWidth="1"/>
    <col min="15623" max="15623" width="15.5703125" customWidth="1"/>
    <col min="15624" max="15624" width="0.5703125" customWidth="1"/>
    <col min="15625" max="15625" width="11" customWidth="1"/>
    <col min="15626" max="15626" width="13" customWidth="1"/>
    <col min="15627" max="15627" width="1.140625" customWidth="1"/>
    <col min="15874" max="15874" width="16.140625" customWidth="1"/>
    <col min="15875" max="15875" width="10.140625" customWidth="1"/>
    <col min="15876" max="15876" width="8.28515625" customWidth="1"/>
    <col min="15877" max="15877" width="11" customWidth="1"/>
    <col min="15878" max="15878" width="1.28515625" customWidth="1"/>
    <col min="15879" max="15879" width="15.5703125" customWidth="1"/>
    <col min="15880" max="15880" width="0.5703125" customWidth="1"/>
    <col min="15881" max="15881" width="11" customWidth="1"/>
    <col min="15882" max="15882" width="13" customWidth="1"/>
    <col min="15883" max="15883" width="1.140625" customWidth="1"/>
    <col min="16130" max="16130" width="16.140625" customWidth="1"/>
    <col min="16131" max="16131" width="10.140625" customWidth="1"/>
    <col min="16132" max="16132" width="8.28515625" customWidth="1"/>
    <col min="16133" max="16133" width="11" customWidth="1"/>
    <col min="16134" max="16134" width="1.28515625" customWidth="1"/>
    <col min="16135" max="16135" width="15.5703125" customWidth="1"/>
    <col min="16136" max="16136" width="0.5703125" customWidth="1"/>
    <col min="16137" max="16137" width="11" customWidth="1"/>
    <col min="16138" max="16138" width="13" customWidth="1"/>
    <col min="16139" max="16139" width="1.140625" customWidth="1"/>
  </cols>
  <sheetData>
    <row r="1" spans="1:13" ht="9" customHeight="1" x14ac:dyDescent="0.25"/>
    <row r="2" spans="1:13" ht="15.75" x14ac:dyDescent="0.25">
      <c r="A2" s="1" t="s">
        <v>0</v>
      </c>
      <c r="B2" s="2"/>
      <c r="C2" s="2"/>
      <c r="F2" s="3"/>
      <c r="G2" s="3"/>
      <c r="H2" s="3"/>
      <c r="I2" s="2"/>
      <c r="J2" s="4"/>
      <c r="K2" s="2"/>
      <c r="L2" s="2"/>
      <c r="M2" s="5"/>
    </row>
    <row r="3" spans="1:13" ht="12.75" customHeight="1" x14ac:dyDescent="0.25">
      <c r="A3" s="1"/>
      <c r="B3" s="2"/>
      <c r="C3" s="2"/>
      <c r="F3" s="3"/>
      <c r="G3" s="3"/>
      <c r="H3" s="3"/>
      <c r="I3" s="2"/>
      <c r="J3" s="4"/>
      <c r="K3" s="2"/>
    </row>
    <row r="4" spans="1:13" ht="16.5" customHeight="1" x14ac:dyDescent="0.25">
      <c r="A4" s="6" t="s">
        <v>1</v>
      </c>
      <c r="B4" s="2"/>
      <c r="C4" s="2"/>
      <c r="F4" s="7" t="s">
        <v>2</v>
      </c>
      <c r="G4" s="8"/>
      <c r="H4" s="8"/>
      <c r="I4" s="2"/>
    </row>
    <row r="5" spans="1:13" ht="16.5" customHeight="1" x14ac:dyDescent="0.25">
      <c r="A5" s="6"/>
      <c r="B5" s="2"/>
      <c r="C5" s="2"/>
      <c r="F5" s="7" t="s">
        <v>3</v>
      </c>
      <c r="G5" s="8"/>
      <c r="H5" s="8"/>
      <c r="I5" s="2"/>
    </row>
    <row r="6" spans="1:13" ht="15.75" thickBot="1" x14ac:dyDescent="0.3">
      <c r="A6" s="3"/>
      <c r="B6" s="2" t="s">
        <v>4</v>
      </c>
      <c r="C6" s="2"/>
      <c r="F6" s="9"/>
      <c r="G6" s="10"/>
      <c r="H6" s="10"/>
      <c r="I6" s="2"/>
      <c r="J6" s="4"/>
      <c r="K6" s="2"/>
    </row>
    <row r="7" spans="1:13" ht="15.75" thickBot="1" x14ac:dyDescent="0.3">
      <c r="A7" s="3"/>
      <c r="B7" s="11" t="s">
        <v>5</v>
      </c>
      <c r="C7" s="12"/>
      <c r="F7" s="13" t="s">
        <v>6</v>
      </c>
      <c r="G7" s="14"/>
      <c r="H7" s="14"/>
      <c r="I7" s="2"/>
      <c r="J7" s="15">
        <v>100</v>
      </c>
    </row>
    <row r="8" spans="1:13" x14ac:dyDescent="0.25">
      <c r="A8" s="2"/>
      <c r="B8" s="2"/>
      <c r="C8" s="2"/>
      <c r="D8" s="2"/>
      <c r="E8" s="2"/>
      <c r="F8" s="16"/>
      <c r="G8" s="17"/>
      <c r="H8" s="17"/>
      <c r="I8" s="2"/>
      <c r="J8" s="2"/>
      <c r="K8" s="2"/>
    </row>
    <row r="9" spans="1:13" ht="27.75" customHeight="1" x14ac:dyDescent="0.25">
      <c r="A9" s="2"/>
      <c r="B9" s="18" t="s">
        <v>7</v>
      </c>
      <c r="C9" s="18" t="s">
        <v>8</v>
      </c>
      <c r="D9" s="18" t="s">
        <v>9</v>
      </c>
      <c r="E9" s="19"/>
      <c r="F9" s="18"/>
      <c r="G9" s="3" t="s">
        <v>10</v>
      </c>
      <c r="H9" s="3"/>
      <c r="J9" s="2"/>
      <c r="K9" s="2"/>
    </row>
    <row r="10" spans="1:13" x14ac:dyDescent="0.25">
      <c r="A10" s="2"/>
      <c r="B10" s="20"/>
      <c r="C10" s="16"/>
      <c r="D10" s="16"/>
      <c r="E10" s="17"/>
      <c r="F10" s="16"/>
      <c r="G10" s="17"/>
      <c r="H10" s="17"/>
      <c r="I10" s="2"/>
      <c r="J10" s="2"/>
      <c r="K10" s="2"/>
    </row>
    <row r="11" spans="1:13" x14ac:dyDescent="0.25">
      <c r="A11" s="2"/>
      <c r="B11" s="21" t="s">
        <v>5</v>
      </c>
      <c r="C11" s="21">
        <v>247</v>
      </c>
      <c r="D11" s="22">
        <f>(C11/C19)</f>
        <v>0.96484375</v>
      </c>
      <c r="E11" s="23"/>
      <c r="F11" s="16"/>
      <c r="G11" s="24" t="str">
        <f t="shared" ref="G11:G16" si="0">(B11)</f>
        <v>Frost</v>
      </c>
      <c r="H11" s="25"/>
      <c r="I11" s="26">
        <f>(J7*D11)</f>
        <v>96.484375</v>
      </c>
      <c r="J11" s="2"/>
      <c r="K11" s="2"/>
    </row>
    <row r="12" spans="1:13" x14ac:dyDescent="0.25">
      <c r="A12" s="2"/>
      <c r="B12" s="21" t="s">
        <v>11</v>
      </c>
      <c r="C12" s="21">
        <v>9</v>
      </c>
      <c r="D12" s="22">
        <f>(C12/C19)</f>
        <v>3.515625E-2</v>
      </c>
      <c r="E12" s="23"/>
      <c r="F12" s="16"/>
      <c r="G12" s="24" t="str">
        <f t="shared" si="0"/>
        <v>Dry</v>
      </c>
      <c r="H12" s="25"/>
      <c r="I12" s="26">
        <f>(J7*D12)</f>
        <v>3.515625</v>
      </c>
      <c r="J12" s="2"/>
      <c r="K12" s="27"/>
    </row>
    <row r="13" spans="1:13" x14ac:dyDescent="0.25">
      <c r="A13" s="2"/>
      <c r="B13" s="21"/>
      <c r="C13" s="21"/>
      <c r="D13" s="22">
        <f>(C13/C19)</f>
        <v>0</v>
      </c>
      <c r="E13" s="23"/>
      <c r="F13" s="16"/>
      <c r="G13" s="24">
        <f t="shared" si="0"/>
        <v>0</v>
      </c>
      <c r="H13" s="25"/>
      <c r="I13" s="26">
        <f>(J7*D13)</f>
        <v>0</v>
      </c>
      <c r="J13" s="2"/>
      <c r="K13" s="28"/>
    </row>
    <row r="14" spans="1:13" x14ac:dyDescent="0.25">
      <c r="A14" s="2"/>
      <c r="B14" s="21"/>
      <c r="C14" s="21"/>
      <c r="D14" s="22">
        <f>(C14/C19)</f>
        <v>0</v>
      </c>
      <c r="E14" s="23"/>
      <c r="F14" s="16"/>
      <c r="G14" s="24">
        <f t="shared" si="0"/>
        <v>0</v>
      </c>
      <c r="H14" s="25"/>
      <c r="I14" s="26">
        <f>(J7*D14)</f>
        <v>0</v>
      </c>
      <c r="J14" s="2"/>
      <c r="K14" s="2"/>
    </row>
    <row r="15" spans="1:13" x14ac:dyDescent="0.25">
      <c r="A15" s="2"/>
      <c r="B15" s="21"/>
      <c r="C15" s="21"/>
      <c r="D15" s="22">
        <f>(C15/C19)</f>
        <v>0</v>
      </c>
      <c r="E15" s="23"/>
      <c r="F15" s="16"/>
      <c r="G15" s="24">
        <f t="shared" si="0"/>
        <v>0</v>
      </c>
      <c r="H15" s="25"/>
      <c r="I15" s="26">
        <f>(J7*D15)</f>
        <v>0</v>
      </c>
      <c r="J15" s="2"/>
      <c r="K15" s="2"/>
    </row>
    <row r="16" spans="1:13" x14ac:dyDescent="0.25">
      <c r="A16" s="2"/>
      <c r="B16" s="21"/>
      <c r="C16" s="21"/>
      <c r="D16" s="22">
        <f>(C16/C19)</f>
        <v>0</v>
      </c>
      <c r="E16" s="23"/>
      <c r="F16" s="16"/>
      <c r="G16" s="24">
        <f t="shared" si="0"/>
        <v>0</v>
      </c>
      <c r="H16" s="25"/>
      <c r="I16" s="26">
        <f>(J7*D16)</f>
        <v>0</v>
      </c>
      <c r="J16" s="2"/>
      <c r="K16" s="2"/>
    </row>
    <row r="17" spans="1:14" x14ac:dyDescent="0.25">
      <c r="A17" s="29" t="s">
        <v>12</v>
      </c>
      <c r="B17" s="21"/>
      <c r="C17" s="30">
        <f>(B17*58)</f>
        <v>0</v>
      </c>
      <c r="D17" s="22">
        <f>(C17/C19)</f>
        <v>0</v>
      </c>
      <c r="E17" s="23"/>
      <c r="F17" s="16"/>
      <c r="G17" s="30" t="s">
        <v>13</v>
      </c>
      <c r="H17" s="25"/>
      <c r="I17" s="26">
        <f>(J7*D17)</f>
        <v>0</v>
      </c>
      <c r="J17" s="2"/>
      <c r="K17" s="2"/>
    </row>
    <row r="18" spans="1:14" ht="15.75" thickBot="1" x14ac:dyDescent="0.3">
      <c r="A18" s="2"/>
      <c r="B18" s="2"/>
      <c r="D18" s="27"/>
      <c r="E18" s="27"/>
      <c r="F18" s="16"/>
      <c r="G18" s="17"/>
      <c r="H18" s="17"/>
      <c r="I18" s="2"/>
      <c r="J18" s="2"/>
      <c r="K18" s="2"/>
    </row>
    <row r="19" spans="1:14" ht="15.75" thickBot="1" x14ac:dyDescent="0.3">
      <c r="B19" t="s">
        <v>14</v>
      </c>
      <c r="C19" s="31">
        <f>SUM(C11:C17)</f>
        <v>256</v>
      </c>
      <c r="D19" s="32"/>
      <c r="F19" s="33"/>
      <c r="G19" s="34"/>
      <c r="H19" s="34"/>
      <c r="I19" s="35"/>
      <c r="N19" s="36"/>
    </row>
    <row r="20" spans="1:14" x14ac:dyDescent="0.25">
      <c r="C20" s="37"/>
      <c r="D20" s="32"/>
      <c r="F20" s="34"/>
      <c r="G20" s="34"/>
      <c r="H20" s="34"/>
      <c r="I20" s="35"/>
      <c r="N20" s="36"/>
    </row>
    <row r="21" spans="1:14" ht="18" x14ac:dyDescent="0.25">
      <c r="A21" s="38" t="s">
        <v>15</v>
      </c>
    </row>
    <row r="22" spans="1:14" ht="16.5" customHeight="1" x14ac:dyDescent="0.25">
      <c r="A22" s="6" t="s">
        <v>1</v>
      </c>
      <c r="B22" s="2"/>
      <c r="C22" s="2"/>
      <c r="I22" s="7" t="s">
        <v>2</v>
      </c>
      <c r="J22" s="8"/>
      <c r="K22" s="8"/>
      <c r="L22" s="2"/>
    </row>
    <row r="23" spans="1:14" ht="16.5" customHeight="1" x14ac:dyDescent="0.25">
      <c r="A23" s="6"/>
      <c r="B23" s="2"/>
      <c r="C23" s="2"/>
      <c r="I23" s="7" t="s">
        <v>3</v>
      </c>
      <c r="J23" s="8"/>
      <c r="K23" s="8"/>
      <c r="L23" s="2"/>
    </row>
    <row r="24" spans="1:14" ht="15.75" thickBot="1" x14ac:dyDescent="0.3">
      <c r="A24" s="3"/>
      <c r="B24" s="2" t="s">
        <v>4</v>
      </c>
      <c r="C24" s="2"/>
      <c r="I24" s="9"/>
      <c r="J24" s="10"/>
      <c r="K24" s="10"/>
      <c r="L24" s="2"/>
      <c r="M24" s="4"/>
    </row>
    <row r="25" spans="1:14" ht="15.75" thickBot="1" x14ac:dyDescent="0.3">
      <c r="A25" s="3"/>
      <c r="B25" s="11"/>
      <c r="C25" s="12"/>
      <c r="I25" s="13" t="s">
        <v>6</v>
      </c>
      <c r="J25" s="14"/>
      <c r="K25" s="14"/>
      <c r="L25" s="2"/>
      <c r="M25" s="15">
        <v>7</v>
      </c>
    </row>
    <row r="26" spans="1:14" x14ac:dyDescent="0.25">
      <c r="A26" s="2"/>
      <c r="B26" s="2"/>
      <c r="C26" s="2"/>
      <c r="G26" s="2"/>
      <c r="H26" s="2"/>
      <c r="I26" s="16"/>
      <c r="J26" s="17"/>
      <c r="K26" s="17"/>
      <c r="L26" s="2"/>
      <c r="M26" s="2"/>
    </row>
    <row r="27" spans="1:14" ht="25.5" customHeight="1" x14ac:dyDescent="0.25">
      <c r="A27" s="2"/>
      <c r="B27" s="18" t="s">
        <v>16</v>
      </c>
      <c r="C27" s="18" t="s">
        <v>8</v>
      </c>
      <c r="D27" s="39" t="s">
        <v>17</v>
      </c>
      <c r="E27" s="40" t="s">
        <v>18</v>
      </c>
      <c r="G27" s="19" t="s">
        <v>19</v>
      </c>
      <c r="H27" s="19"/>
      <c r="I27" s="18"/>
      <c r="J27" s="3" t="s">
        <v>10</v>
      </c>
      <c r="K27" s="3"/>
      <c r="M27" s="2"/>
    </row>
    <row r="28" spans="1:14" x14ac:dyDescent="0.25">
      <c r="A28" s="2"/>
      <c r="B28" s="20"/>
      <c r="C28" s="16"/>
      <c r="G28" s="17"/>
      <c r="H28" s="17"/>
      <c r="I28" s="16"/>
      <c r="J28" s="17"/>
      <c r="K28" s="17"/>
      <c r="L28" s="2"/>
      <c r="M28" s="2"/>
    </row>
    <row r="29" spans="1:14" x14ac:dyDescent="0.25">
      <c r="A29" s="2"/>
      <c r="B29" s="21"/>
      <c r="C29" s="21">
        <v>59</v>
      </c>
      <c r="D29" s="41"/>
      <c r="E29" s="42">
        <f t="shared" ref="E29:E34" si="1">(C29*D29)</f>
        <v>0</v>
      </c>
      <c r="G29" s="22">
        <f>(C29/C37)</f>
        <v>0.89393939393939392</v>
      </c>
      <c r="H29" s="23"/>
      <c r="I29" s="16"/>
      <c r="J29" s="24">
        <f t="shared" ref="J29:J34" si="2">(B29)</f>
        <v>0</v>
      </c>
      <c r="K29" s="25"/>
      <c r="L29" s="26">
        <f>(M25*G29)</f>
        <v>6.2575757575757578</v>
      </c>
      <c r="M29" s="2"/>
    </row>
    <row r="30" spans="1:14" x14ac:dyDescent="0.25">
      <c r="A30" s="2"/>
      <c r="B30" s="21"/>
      <c r="C30" s="21">
        <v>7</v>
      </c>
      <c r="D30" s="41"/>
      <c r="E30" s="42">
        <f t="shared" si="1"/>
        <v>0</v>
      </c>
      <c r="G30" s="22">
        <f>(C30/C37)</f>
        <v>0.10606060606060606</v>
      </c>
      <c r="H30" s="23"/>
      <c r="I30" s="16"/>
      <c r="J30" s="24">
        <f t="shared" si="2"/>
        <v>0</v>
      </c>
      <c r="K30" s="25"/>
      <c r="L30" s="26">
        <f>(M25*G30)</f>
        <v>0.74242424242424243</v>
      </c>
      <c r="M30" s="2"/>
    </row>
    <row r="31" spans="1:14" x14ac:dyDescent="0.25">
      <c r="A31" s="2"/>
      <c r="B31" s="21"/>
      <c r="C31" s="21"/>
      <c r="D31" s="41"/>
      <c r="E31" s="42">
        <f t="shared" si="1"/>
        <v>0</v>
      </c>
      <c r="G31" s="22">
        <f>(C31/C37)</f>
        <v>0</v>
      </c>
      <c r="H31" s="23"/>
      <c r="I31" s="16"/>
      <c r="J31" s="24">
        <f t="shared" si="2"/>
        <v>0</v>
      </c>
      <c r="K31" s="25"/>
      <c r="L31" s="26">
        <f>(M25*G31)</f>
        <v>0</v>
      </c>
      <c r="M31" s="2"/>
    </row>
    <row r="32" spans="1:14" x14ac:dyDescent="0.25">
      <c r="A32" s="2"/>
      <c r="B32" s="21"/>
      <c r="C32" s="21"/>
      <c r="D32" s="41"/>
      <c r="E32" s="42">
        <f t="shared" si="1"/>
        <v>0</v>
      </c>
      <c r="G32" s="22">
        <f>(C32/C37)</f>
        <v>0</v>
      </c>
      <c r="H32" s="23"/>
      <c r="I32" s="16"/>
      <c r="J32" s="24">
        <f t="shared" si="2"/>
        <v>0</v>
      </c>
      <c r="K32" s="25"/>
      <c r="L32" s="26">
        <f>(M25*G32)</f>
        <v>0</v>
      </c>
      <c r="M32" s="2"/>
    </row>
    <row r="33" spans="1:13" x14ac:dyDescent="0.25">
      <c r="A33" s="2"/>
      <c r="B33" s="21"/>
      <c r="C33" s="21"/>
      <c r="D33" s="41"/>
      <c r="E33" s="42">
        <f t="shared" si="1"/>
        <v>0</v>
      </c>
      <c r="G33" s="22">
        <f>(C33/C37)</f>
        <v>0</v>
      </c>
      <c r="H33" s="23"/>
      <c r="I33" s="16"/>
      <c r="J33" s="24">
        <f t="shared" si="2"/>
        <v>0</v>
      </c>
      <c r="K33" s="25"/>
      <c r="L33" s="26">
        <f>(M25*G33)</f>
        <v>0</v>
      </c>
      <c r="M33" s="2"/>
    </row>
    <row r="34" spans="1:13" ht="27" customHeight="1" x14ac:dyDescent="0.25">
      <c r="A34" s="2"/>
      <c r="B34" s="21"/>
      <c r="C34" s="21"/>
      <c r="D34" s="41"/>
      <c r="E34" s="42">
        <f t="shared" si="1"/>
        <v>0</v>
      </c>
      <c r="G34" s="22">
        <f>(C34/C37)</f>
        <v>0</v>
      </c>
      <c r="H34" s="23"/>
      <c r="I34" s="16"/>
      <c r="J34" s="24">
        <f t="shared" si="2"/>
        <v>0</v>
      </c>
      <c r="K34" s="25"/>
      <c r="L34" s="26">
        <f>(M25*G34)</f>
        <v>0</v>
      </c>
      <c r="M34" s="2"/>
    </row>
    <row r="35" spans="1:13" x14ac:dyDescent="0.25">
      <c r="A35" s="29" t="s">
        <v>12</v>
      </c>
      <c r="B35" s="21"/>
      <c r="C35" s="30">
        <f>(B35*58)</f>
        <v>0</v>
      </c>
      <c r="E35" s="36"/>
      <c r="G35" s="22">
        <f>(C35/C37)</f>
        <v>0</v>
      </c>
      <c r="H35" s="23"/>
      <c r="I35" s="16"/>
      <c r="J35" s="43" t="s">
        <v>13</v>
      </c>
      <c r="K35" s="25"/>
      <c r="L35" s="26">
        <f>(M25*G35)</f>
        <v>0</v>
      </c>
      <c r="M35" s="2"/>
    </row>
    <row r="36" spans="1:13" ht="15.75" thickBot="1" x14ac:dyDescent="0.3">
      <c r="A36" s="2"/>
      <c r="B36" s="2"/>
      <c r="E36" s="36"/>
      <c r="G36" s="27"/>
      <c r="H36" s="27"/>
      <c r="I36" s="16"/>
      <c r="J36" s="17"/>
      <c r="K36" s="17"/>
      <c r="L36" s="2"/>
      <c r="M36" s="2"/>
    </row>
    <row r="37" spans="1:13" ht="15.75" thickBot="1" x14ac:dyDescent="0.3">
      <c r="B37" t="s">
        <v>20</v>
      </c>
      <c r="C37" s="31">
        <f>SUM(C29:C35)</f>
        <v>66</v>
      </c>
      <c r="D37" t="s">
        <v>21</v>
      </c>
      <c r="E37" s="44">
        <f>SUM(E29:E36)</f>
        <v>0</v>
      </c>
      <c r="I37" s="33"/>
      <c r="J37" s="34"/>
      <c r="K37" s="34"/>
      <c r="L37" s="35"/>
    </row>
    <row r="39" spans="1:13" ht="15.75" x14ac:dyDescent="0.25">
      <c r="A39" s="1" t="s">
        <v>22</v>
      </c>
    </row>
    <row r="40" spans="1:13" ht="15.75" x14ac:dyDescent="0.25">
      <c r="A40" s="1" t="s">
        <v>0</v>
      </c>
      <c r="B40" s="2"/>
      <c r="C40" s="2"/>
      <c r="F40" s="3"/>
      <c r="G40" s="3"/>
      <c r="H40" s="3"/>
      <c r="I40" s="2"/>
      <c r="J40" s="4"/>
    </row>
    <row r="41" spans="1:13" ht="15.75" x14ac:dyDescent="0.25">
      <c r="A41" s="1"/>
      <c r="B41" s="2"/>
      <c r="C41" s="2"/>
      <c r="F41" s="3"/>
      <c r="G41" s="3"/>
      <c r="H41" s="3"/>
      <c r="I41" s="2"/>
      <c r="J41" s="4"/>
    </row>
    <row r="42" spans="1:13" ht="15.75" x14ac:dyDescent="0.25">
      <c r="A42" s="6" t="s">
        <v>1</v>
      </c>
      <c r="B42" s="2"/>
      <c r="C42" s="2"/>
      <c r="F42" s="7" t="s">
        <v>2</v>
      </c>
      <c r="G42" s="8"/>
      <c r="H42" s="8"/>
      <c r="I42" s="2"/>
    </row>
    <row r="43" spans="1:13" ht="15.75" x14ac:dyDescent="0.25">
      <c r="A43" s="6"/>
      <c r="B43" s="2"/>
      <c r="C43" s="2"/>
      <c r="F43" s="7" t="s">
        <v>3</v>
      </c>
      <c r="G43" s="8"/>
      <c r="H43" s="8"/>
      <c r="I43" s="2"/>
    </row>
    <row r="44" spans="1:13" ht="15.75" thickBot="1" x14ac:dyDescent="0.3">
      <c r="A44" s="3"/>
      <c r="B44" s="2" t="s">
        <v>4</v>
      </c>
      <c r="C44" s="2"/>
      <c r="F44" s="9"/>
      <c r="G44" s="10"/>
      <c r="H44" s="10"/>
      <c r="I44" s="2"/>
      <c r="J44" s="4"/>
    </row>
    <row r="45" spans="1:13" ht="15.75" thickBot="1" x14ac:dyDescent="0.3">
      <c r="A45" s="3"/>
      <c r="B45" s="11" t="s">
        <v>23</v>
      </c>
      <c r="C45" s="12"/>
      <c r="F45" s="13" t="s">
        <v>6</v>
      </c>
      <c r="G45" s="14"/>
      <c r="H45" s="14"/>
      <c r="I45" s="2"/>
      <c r="J45" s="15">
        <v>1165</v>
      </c>
    </row>
    <row r="46" spans="1:13" x14ac:dyDescent="0.25">
      <c r="A46" s="2"/>
      <c r="B46" s="2"/>
      <c r="C46" s="2"/>
      <c r="D46" s="2"/>
      <c r="E46" s="2"/>
      <c r="F46" s="16"/>
      <c r="G46" s="17"/>
      <c r="H46" s="17"/>
      <c r="I46" s="2"/>
      <c r="J46" s="2"/>
    </row>
    <row r="47" spans="1:13" ht="25.5" x14ac:dyDescent="0.25">
      <c r="A47" s="2"/>
      <c r="B47" s="18" t="s">
        <v>7</v>
      </c>
      <c r="C47" s="18" t="s">
        <v>8</v>
      </c>
      <c r="D47" s="18" t="s">
        <v>9</v>
      </c>
      <c r="E47" s="19"/>
      <c r="F47" s="18"/>
      <c r="G47" s="3" t="s">
        <v>10</v>
      </c>
      <c r="H47" s="3"/>
      <c r="J47" s="2"/>
    </row>
    <row r="48" spans="1:13" x14ac:dyDescent="0.25">
      <c r="A48" s="2"/>
      <c r="B48" s="20"/>
      <c r="C48" s="16"/>
      <c r="D48" s="16"/>
      <c r="E48" s="17"/>
      <c r="F48" s="16"/>
      <c r="G48" s="17"/>
      <c r="H48" s="17"/>
      <c r="I48" s="2"/>
      <c r="J48" s="2"/>
    </row>
    <row r="49" spans="1:10" x14ac:dyDescent="0.25">
      <c r="A49" s="2"/>
      <c r="B49" s="21" t="s">
        <v>24</v>
      </c>
      <c r="C49" s="21">
        <v>18000</v>
      </c>
      <c r="D49" s="22">
        <f>(C49/C57)</f>
        <v>0.47211876409799086</v>
      </c>
      <c r="E49" s="23"/>
      <c r="F49" s="16"/>
      <c r="G49" s="24" t="str">
        <f t="shared" ref="G49:G54" si="3">(B49)</f>
        <v>Chardonnay</v>
      </c>
      <c r="H49" s="25"/>
      <c r="I49" s="26">
        <f>(J45*D49)</f>
        <v>550.0183601741594</v>
      </c>
      <c r="J49" s="2"/>
    </row>
    <row r="50" spans="1:10" x14ac:dyDescent="0.25">
      <c r="A50" s="2"/>
      <c r="B50" s="21" t="s">
        <v>25</v>
      </c>
      <c r="C50" s="21">
        <v>6071</v>
      </c>
      <c r="D50" s="22">
        <f>(C50/C57)</f>
        <v>0.15923516760216125</v>
      </c>
      <c r="E50" s="23"/>
      <c r="F50" s="16"/>
      <c r="G50" s="24" t="str">
        <f t="shared" si="3"/>
        <v>Chenin Blanc</v>
      </c>
      <c r="H50" s="25"/>
      <c r="I50" s="26">
        <f>(J45*D50)</f>
        <v>185.50897025651784</v>
      </c>
      <c r="J50" s="2"/>
    </row>
    <row r="51" spans="1:10" x14ac:dyDescent="0.25">
      <c r="A51" s="2"/>
      <c r="B51" s="21" t="s">
        <v>26</v>
      </c>
      <c r="C51" s="21">
        <v>14055</v>
      </c>
      <c r="D51" s="22">
        <f>(C51/C57)</f>
        <v>0.36864606829984786</v>
      </c>
      <c r="E51" s="23"/>
      <c r="F51" s="16"/>
      <c r="G51" s="24" t="str">
        <f t="shared" si="3"/>
        <v>Muscat Canelli</v>
      </c>
      <c r="H51" s="25"/>
      <c r="I51" s="26">
        <f>(J45*D51)</f>
        <v>429.47266956932276</v>
      </c>
      <c r="J51" s="2"/>
    </row>
    <row r="52" spans="1:10" x14ac:dyDescent="0.25">
      <c r="A52" s="2"/>
      <c r="B52" s="21"/>
      <c r="C52" s="21"/>
      <c r="D52" s="22">
        <f>(C52/C57)</f>
        <v>0</v>
      </c>
      <c r="E52" s="23"/>
      <c r="F52" s="16"/>
      <c r="G52" s="24">
        <f t="shared" si="3"/>
        <v>0</v>
      </c>
      <c r="H52" s="25"/>
      <c r="I52" s="26">
        <f>(J45*D52)</f>
        <v>0</v>
      </c>
      <c r="J52" s="2"/>
    </row>
    <row r="53" spans="1:10" x14ac:dyDescent="0.25">
      <c r="A53" s="2"/>
      <c r="B53" s="21"/>
      <c r="C53" s="21"/>
      <c r="D53" s="22">
        <f>(C53/C57)</f>
        <v>0</v>
      </c>
      <c r="E53" s="23"/>
      <c r="F53" s="16"/>
      <c r="G53" s="24">
        <f t="shared" si="3"/>
        <v>0</v>
      </c>
      <c r="H53" s="25"/>
      <c r="I53" s="26">
        <f>(J45*D53)</f>
        <v>0</v>
      </c>
      <c r="J53" s="2"/>
    </row>
    <row r="54" spans="1:10" x14ac:dyDescent="0.25">
      <c r="A54" s="2"/>
      <c r="B54" s="21"/>
      <c r="C54" s="21"/>
      <c r="D54" s="22">
        <f>(C54/C57)</f>
        <v>0</v>
      </c>
      <c r="E54" s="23"/>
      <c r="F54" s="16"/>
      <c r="G54" s="24">
        <f t="shared" si="3"/>
        <v>0</v>
      </c>
      <c r="H54" s="25"/>
      <c r="I54" s="26">
        <f>(J45*D54)</f>
        <v>0</v>
      </c>
      <c r="J54" s="2"/>
    </row>
    <row r="55" spans="1:10" x14ac:dyDescent="0.25">
      <c r="A55" s="29" t="s">
        <v>12</v>
      </c>
      <c r="B55" s="21"/>
      <c r="C55" s="30">
        <f>(B55*58)</f>
        <v>0</v>
      </c>
      <c r="D55" s="22">
        <f>(C55/C57)</f>
        <v>0</v>
      </c>
      <c r="E55" s="23"/>
      <c r="F55" s="16"/>
      <c r="G55" s="30" t="s">
        <v>13</v>
      </c>
      <c r="H55" s="25"/>
      <c r="I55" s="26">
        <f>(J45*D55)</f>
        <v>0</v>
      </c>
      <c r="J55" s="2"/>
    </row>
    <row r="56" spans="1:10" ht="15.75" thickBot="1" x14ac:dyDescent="0.3">
      <c r="A56" s="2"/>
      <c r="B56" s="2"/>
      <c r="D56" s="27"/>
      <c r="E56" s="27"/>
      <c r="F56" s="16"/>
      <c r="G56" s="17"/>
      <c r="H56" s="17"/>
      <c r="I56" s="2"/>
      <c r="J56" s="2"/>
    </row>
    <row r="57" spans="1:10" ht="15.75" thickBot="1" x14ac:dyDescent="0.3">
      <c r="B57" t="s">
        <v>14</v>
      </c>
      <c r="C57" s="31">
        <f>SUM(C49:C55)</f>
        <v>38126</v>
      </c>
      <c r="D57" s="32"/>
      <c r="F57" s="33"/>
      <c r="G57" s="34"/>
      <c r="H57" s="34"/>
      <c r="I57" s="35"/>
    </row>
    <row r="60" spans="1:10" ht="15.75" x14ac:dyDescent="0.25">
      <c r="A60" s="1" t="s">
        <v>22</v>
      </c>
    </row>
    <row r="61" spans="1:10" ht="15.75" x14ac:dyDescent="0.25">
      <c r="A61" s="1" t="s">
        <v>0</v>
      </c>
      <c r="B61" s="2"/>
      <c r="C61" s="2"/>
      <c r="F61" s="3"/>
      <c r="G61" s="3"/>
      <c r="H61" s="3"/>
      <c r="I61" s="2"/>
      <c r="J61" s="4"/>
    </row>
    <row r="62" spans="1:10" ht="15.75" x14ac:dyDescent="0.25">
      <c r="A62" s="1"/>
      <c r="B62" s="2"/>
      <c r="C62" s="2"/>
      <c r="F62" s="3"/>
      <c r="G62" s="3"/>
      <c r="H62" s="3"/>
      <c r="I62" s="2"/>
      <c r="J62" s="4"/>
    </row>
    <row r="63" spans="1:10" ht="15.75" x14ac:dyDescent="0.25">
      <c r="A63" s="6" t="s">
        <v>1</v>
      </c>
      <c r="B63" s="2"/>
      <c r="C63" s="2"/>
      <c r="F63" s="7" t="s">
        <v>2</v>
      </c>
      <c r="G63" s="8"/>
      <c r="H63" s="8"/>
      <c r="I63" s="2"/>
    </row>
    <row r="64" spans="1:10" ht="15.75" x14ac:dyDescent="0.25">
      <c r="A64" s="6"/>
      <c r="B64" s="2"/>
      <c r="C64" s="2"/>
      <c r="F64" s="7" t="s">
        <v>3</v>
      </c>
      <c r="G64" s="8"/>
      <c r="H64" s="8"/>
      <c r="I64" s="2"/>
    </row>
    <row r="65" spans="1:10" ht="15.75" thickBot="1" x14ac:dyDescent="0.3">
      <c r="A65" s="3"/>
      <c r="B65" s="2" t="s">
        <v>4</v>
      </c>
      <c r="C65" s="2"/>
      <c r="F65" s="9"/>
      <c r="G65" s="10"/>
      <c r="H65" s="10"/>
      <c r="I65" s="2"/>
      <c r="J65" s="4"/>
    </row>
    <row r="66" spans="1:10" ht="15.75" thickBot="1" x14ac:dyDescent="0.3">
      <c r="A66" s="3"/>
      <c r="B66" s="11" t="s">
        <v>27</v>
      </c>
      <c r="C66" s="12"/>
      <c r="F66" s="13" t="s">
        <v>6</v>
      </c>
      <c r="G66" s="14"/>
      <c r="H66" s="14"/>
      <c r="I66" s="2"/>
      <c r="J66" s="15">
        <v>750</v>
      </c>
    </row>
    <row r="67" spans="1:10" x14ac:dyDescent="0.25">
      <c r="A67" s="2"/>
      <c r="B67" s="2"/>
      <c r="C67" s="2"/>
      <c r="D67" s="2"/>
      <c r="E67" s="2"/>
      <c r="F67" s="16"/>
      <c r="G67" s="17"/>
      <c r="H67" s="17"/>
      <c r="I67" s="2"/>
      <c r="J67" s="2"/>
    </row>
    <row r="68" spans="1:10" ht="25.5" x14ac:dyDescent="0.25">
      <c r="A68" s="2"/>
      <c r="B68" s="18" t="s">
        <v>7</v>
      </c>
      <c r="C68" s="18" t="s">
        <v>8</v>
      </c>
      <c r="D68" s="18" t="s">
        <v>9</v>
      </c>
      <c r="E68" s="19"/>
      <c r="F68" s="18"/>
      <c r="G68" s="3" t="s">
        <v>10</v>
      </c>
      <c r="H68" s="3"/>
      <c r="J68" s="2"/>
    </row>
    <row r="69" spans="1:10" x14ac:dyDescent="0.25">
      <c r="A69" s="2"/>
      <c r="B69" s="20"/>
      <c r="C69" s="16"/>
      <c r="D69" s="16"/>
      <c r="E69" s="17"/>
      <c r="F69" s="16"/>
      <c r="G69" s="17"/>
      <c r="H69" s="17"/>
      <c r="I69" s="2"/>
      <c r="J69" s="2"/>
    </row>
    <row r="70" spans="1:10" x14ac:dyDescent="0.25">
      <c r="A70" s="2"/>
      <c r="B70" s="21" t="s">
        <v>27</v>
      </c>
      <c r="C70" s="21">
        <v>37894</v>
      </c>
      <c r="D70" s="22">
        <f>(C70/C78)</f>
        <v>0.98390195772965672</v>
      </c>
      <c r="E70" s="23"/>
      <c r="F70" s="16"/>
      <c r="G70" s="24" t="str">
        <f t="shared" ref="G70:G75" si="4">(B70)</f>
        <v>02 MAT Red</v>
      </c>
      <c r="H70" s="25"/>
      <c r="I70" s="26">
        <f>(J66*D70)</f>
        <v>737.92646829724254</v>
      </c>
      <c r="J70" s="2"/>
    </row>
    <row r="71" spans="1:10" x14ac:dyDescent="0.25">
      <c r="A71" s="2"/>
      <c r="B71" s="21" t="s">
        <v>28</v>
      </c>
      <c r="C71" s="21">
        <v>620</v>
      </c>
      <c r="D71" s="22">
        <f>(C71/C78)</f>
        <v>1.6098042270343251E-2</v>
      </c>
      <c r="E71" s="23"/>
      <c r="F71" s="16"/>
      <c r="G71" s="24" t="str">
        <f t="shared" si="4"/>
        <v>03 Zin Conc.</v>
      </c>
      <c r="H71" s="25"/>
      <c r="I71" s="26">
        <f>(J66*D71)</f>
        <v>12.073531702757439</v>
      </c>
      <c r="J71" s="2"/>
    </row>
    <row r="72" spans="1:10" x14ac:dyDescent="0.25">
      <c r="A72" s="2"/>
      <c r="B72" s="21"/>
      <c r="C72" s="21"/>
      <c r="D72" s="22">
        <f>(C72/C78)</f>
        <v>0</v>
      </c>
      <c r="E72" s="23"/>
      <c r="F72" s="16"/>
      <c r="G72" s="24">
        <f t="shared" si="4"/>
        <v>0</v>
      </c>
      <c r="H72" s="25"/>
      <c r="I72" s="26">
        <f>(J66*D72)</f>
        <v>0</v>
      </c>
      <c r="J72" s="2"/>
    </row>
    <row r="73" spans="1:10" x14ac:dyDescent="0.25">
      <c r="A73" s="2"/>
      <c r="B73" s="21"/>
      <c r="C73" s="21"/>
      <c r="D73" s="22">
        <f>(C73/C78)</f>
        <v>0</v>
      </c>
      <c r="E73" s="23"/>
      <c r="F73" s="16"/>
      <c r="G73" s="24">
        <f t="shared" si="4"/>
        <v>0</v>
      </c>
      <c r="H73" s="25"/>
      <c r="I73" s="26">
        <f>(J66*D73)</f>
        <v>0</v>
      </c>
      <c r="J73" s="2"/>
    </row>
    <row r="74" spans="1:10" x14ac:dyDescent="0.25">
      <c r="A74" s="2"/>
      <c r="B74" s="21"/>
      <c r="C74" s="21"/>
      <c r="D74" s="22">
        <f>(C74/C78)</f>
        <v>0</v>
      </c>
      <c r="E74" s="23"/>
      <c r="F74" s="16"/>
      <c r="G74" s="24">
        <f t="shared" si="4"/>
        <v>0</v>
      </c>
      <c r="H74" s="25"/>
      <c r="I74" s="26">
        <f>(J66*D74)</f>
        <v>0</v>
      </c>
      <c r="J74" s="2"/>
    </row>
    <row r="75" spans="1:10" x14ac:dyDescent="0.25">
      <c r="A75" s="2"/>
      <c r="B75" s="21"/>
      <c r="C75" s="21"/>
      <c r="D75" s="22">
        <f>(C75/C78)</f>
        <v>0</v>
      </c>
      <c r="E75" s="23"/>
      <c r="F75" s="16"/>
      <c r="G75" s="24">
        <f t="shared" si="4"/>
        <v>0</v>
      </c>
      <c r="H75" s="25"/>
      <c r="I75" s="26">
        <f>(J66*D75)</f>
        <v>0</v>
      </c>
      <c r="J75" s="2"/>
    </row>
    <row r="76" spans="1:10" x14ac:dyDescent="0.25">
      <c r="A76" s="29" t="s">
        <v>12</v>
      </c>
      <c r="B76" s="21"/>
      <c r="C76" s="30">
        <f>(B76*58)</f>
        <v>0</v>
      </c>
      <c r="D76" s="22">
        <f>(C76/C78)</f>
        <v>0</v>
      </c>
      <c r="E76" s="23"/>
      <c r="F76" s="16"/>
      <c r="G76" s="30" t="s">
        <v>13</v>
      </c>
      <c r="H76" s="25"/>
      <c r="I76" s="26">
        <f>(J66*D76)</f>
        <v>0</v>
      </c>
      <c r="J76" s="2"/>
    </row>
    <row r="77" spans="1:10" ht="15.75" thickBot="1" x14ac:dyDescent="0.3">
      <c r="A77" s="2"/>
      <c r="B77" s="2"/>
      <c r="D77" s="27"/>
      <c r="E77" s="27"/>
      <c r="F77" s="16"/>
      <c r="G77" s="17"/>
      <c r="H77" s="17"/>
      <c r="I77" s="2"/>
      <c r="J77" s="2"/>
    </row>
    <row r="78" spans="1:10" ht="15.75" thickBot="1" x14ac:dyDescent="0.3">
      <c r="B78" t="s">
        <v>14</v>
      </c>
      <c r="C78" s="31">
        <f>SUM(C70:C76)</f>
        <v>38514</v>
      </c>
      <c r="D78" s="32"/>
      <c r="F78" s="33"/>
      <c r="G78" s="34"/>
      <c r="H78" s="34"/>
      <c r="I78" s="35"/>
    </row>
    <row r="79" spans="1:10" ht="15.75" x14ac:dyDescent="0.25">
      <c r="A79" s="1" t="s">
        <v>22</v>
      </c>
    </row>
    <row r="80" spans="1:10" ht="15.75" x14ac:dyDescent="0.25">
      <c r="A80" s="1" t="s">
        <v>0</v>
      </c>
      <c r="B80" s="2"/>
      <c r="C80" s="2"/>
      <c r="F80" s="3"/>
      <c r="G80" s="3"/>
      <c r="H80" s="3"/>
      <c r="I80" s="2"/>
      <c r="J80" s="4"/>
    </row>
    <row r="81" spans="1:10" ht="15.75" x14ac:dyDescent="0.25">
      <c r="A81" s="1"/>
      <c r="B81" s="2"/>
      <c r="C81" s="2"/>
      <c r="F81" s="3"/>
      <c r="G81" s="3"/>
      <c r="H81" s="3"/>
      <c r="I81" s="2"/>
      <c r="J81" s="4"/>
    </row>
    <row r="82" spans="1:10" ht="15.75" x14ac:dyDescent="0.25">
      <c r="A82" s="6" t="s">
        <v>1</v>
      </c>
      <c r="B82" s="2"/>
      <c r="C82" s="2"/>
      <c r="F82" s="7" t="s">
        <v>2</v>
      </c>
      <c r="G82" s="8"/>
      <c r="H82" s="8"/>
      <c r="I82" s="2"/>
    </row>
    <row r="83" spans="1:10" ht="15.75" x14ac:dyDescent="0.25">
      <c r="A83" s="6"/>
      <c r="B83" s="2"/>
      <c r="C83" s="2"/>
      <c r="F83" s="7" t="s">
        <v>3</v>
      </c>
      <c r="G83" s="8"/>
      <c r="H83" s="8"/>
      <c r="I83" s="2"/>
    </row>
    <row r="84" spans="1:10" ht="15.75" thickBot="1" x14ac:dyDescent="0.3">
      <c r="A84" s="3"/>
      <c r="B84" s="2" t="s">
        <v>4</v>
      </c>
      <c r="C84" s="2"/>
      <c r="F84" s="9"/>
      <c r="G84" s="10"/>
      <c r="H84" s="10"/>
      <c r="I84" s="2"/>
      <c r="J84" s="4"/>
    </row>
    <row r="85" spans="1:10" ht="15.75" thickBot="1" x14ac:dyDescent="0.3">
      <c r="A85" s="3"/>
      <c r="B85" s="11" t="s">
        <v>29</v>
      </c>
      <c r="C85" s="12"/>
      <c r="F85" s="13" t="s">
        <v>6</v>
      </c>
      <c r="G85" s="14"/>
      <c r="H85" s="14"/>
      <c r="I85" s="2"/>
      <c r="J85" s="15">
        <v>750</v>
      </c>
    </row>
    <row r="86" spans="1:10" x14ac:dyDescent="0.25">
      <c r="A86" s="2"/>
      <c r="B86" s="2"/>
      <c r="C86" s="2"/>
      <c r="D86" s="2"/>
      <c r="E86" s="2"/>
      <c r="F86" s="16"/>
      <c r="G86" s="17"/>
      <c r="H86" s="17"/>
      <c r="I86" s="2"/>
      <c r="J86" s="2"/>
    </row>
    <row r="87" spans="1:10" ht="25.5" x14ac:dyDescent="0.25">
      <c r="A87" s="2"/>
      <c r="B87" s="18" t="s">
        <v>7</v>
      </c>
      <c r="C87" s="18" t="s">
        <v>8</v>
      </c>
      <c r="D87" s="18" t="s">
        <v>9</v>
      </c>
      <c r="E87" s="19"/>
      <c r="F87" s="18"/>
      <c r="G87" s="3" t="s">
        <v>10</v>
      </c>
      <c r="H87" s="3"/>
      <c r="J87" s="2"/>
    </row>
    <row r="88" spans="1:10" x14ac:dyDescent="0.25">
      <c r="A88" s="2"/>
      <c r="B88" s="20"/>
      <c r="C88" s="16"/>
      <c r="D88" s="16"/>
      <c r="E88" s="17"/>
      <c r="F88" s="16"/>
      <c r="G88" s="17"/>
      <c r="H88" s="17"/>
      <c r="I88" s="2"/>
      <c r="J88" s="2"/>
    </row>
    <row r="89" spans="1:10" x14ac:dyDescent="0.25">
      <c r="A89" s="2"/>
      <c r="B89" s="21" t="s">
        <v>30</v>
      </c>
      <c r="C89" s="21">
        <v>1400</v>
      </c>
      <c r="D89" s="22">
        <f>(C89/C97)</f>
        <v>0.64995357474466109</v>
      </c>
      <c r="E89" s="23"/>
      <c r="F89" s="16"/>
      <c r="G89" s="24" t="str">
        <f t="shared" ref="G89:G94" si="5">(B89)</f>
        <v>03 White Merlot</v>
      </c>
      <c r="H89" s="25"/>
      <c r="I89" s="26">
        <f>(J85*D89)</f>
        <v>487.46518105849583</v>
      </c>
      <c r="J89" s="2"/>
    </row>
    <row r="90" spans="1:10" x14ac:dyDescent="0.25">
      <c r="A90" s="2"/>
      <c r="B90" s="21" t="s">
        <v>31</v>
      </c>
      <c r="C90" s="21">
        <v>754</v>
      </c>
      <c r="D90" s="22">
        <f>(C90/C97)</f>
        <v>0.35004642525533891</v>
      </c>
      <c r="E90" s="23"/>
      <c r="F90" s="16"/>
      <c r="G90" s="24" t="str">
        <f t="shared" si="5"/>
        <v>03 NG1-BAT</v>
      </c>
      <c r="H90" s="25"/>
      <c r="I90" s="26">
        <f>(J85*D90)</f>
        <v>262.53481894150417</v>
      </c>
      <c r="J90" s="2"/>
    </row>
    <row r="91" spans="1:10" x14ac:dyDescent="0.25">
      <c r="A91" s="2"/>
      <c r="B91" s="21"/>
      <c r="C91" s="21"/>
      <c r="D91" s="22">
        <f>(C91/C97)</f>
        <v>0</v>
      </c>
      <c r="E91" s="23"/>
      <c r="F91" s="16"/>
      <c r="G91" s="24">
        <f t="shared" si="5"/>
        <v>0</v>
      </c>
      <c r="H91" s="25"/>
      <c r="I91" s="26">
        <f>(J85*D91)</f>
        <v>0</v>
      </c>
      <c r="J91" s="2"/>
    </row>
    <row r="92" spans="1:10" x14ac:dyDescent="0.25">
      <c r="A92" s="2"/>
      <c r="B92" s="21"/>
      <c r="C92" s="21"/>
      <c r="D92" s="22">
        <f>(C92/C97)</f>
        <v>0</v>
      </c>
      <c r="E92" s="23"/>
      <c r="F92" s="16"/>
      <c r="G92" s="24">
        <f t="shared" si="5"/>
        <v>0</v>
      </c>
      <c r="H92" s="25"/>
      <c r="I92" s="26">
        <f>(J85*D92)</f>
        <v>0</v>
      </c>
      <c r="J92" s="2"/>
    </row>
    <row r="93" spans="1:10" x14ac:dyDescent="0.25">
      <c r="A93" s="2"/>
      <c r="B93" s="21"/>
      <c r="C93" s="21"/>
      <c r="D93" s="22">
        <f>(C93/C97)</f>
        <v>0</v>
      </c>
      <c r="E93" s="23"/>
      <c r="F93" s="16"/>
      <c r="G93" s="24">
        <f t="shared" si="5"/>
        <v>0</v>
      </c>
      <c r="H93" s="25"/>
      <c r="I93" s="26">
        <f>(J85*D93)</f>
        <v>0</v>
      </c>
      <c r="J93" s="2"/>
    </row>
    <row r="94" spans="1:10" x14ac:dyDescent="0.25">
      <c r="A94" s="2"/>
      <c r="B94" s="21"/>
      <c r="C94" s="21"/>
      <c r="D94" s="22">
        <f>(C94/C97)</f>
        <v>0</v>
      </c>
      <c r="E94" s="23"/>
      <c r="F94" s="16"/>
      <c r="G94" s="24">
        <f t="shared" si="5"/>
        <v>0</v>
      </c>
      <c r="H94" s="25"/>
      <c r="I94" s="26">
        <f>(J85*D94)</f>
        <v>0</v>
      </c>
      <c r="J94" s="2"/>
    </row>
    <row r="95" spans="1:10" x14ac:dyDescent="0.25">
      <c r="A95" s="29" t="s">
        <v>12</v>
      </c>
      <c r="B95" s="21"/>
      <c r="C95" s="30">
        <f>(B95*58)</f>
        <v>0</v>
      </c>
      <c r="D95" s="22">
        <f>(C95/C97)</f>
        <v>0</v>
      </c>
      <c r="E95" s="23"/>
      <c r="F95" s="16"/>
      <c r="G95" s="30" t="s">
        <v>13</v>
      </c>
      <c r="H95" s="25"/>
      <c r="I95" s="26">
        <f>(J85*D95)</f>
        <v>0</v>
      </c>
      <c r="J95" s="2"/>
    </row>
    <row r="96" spans="1:10" ht="15.75" thickBot="1" x14ac:dyDescent="0.3">
      <c r="A96" s="2"/>
      <c r="B96" s="2"/>
      <c r="D96" s="27"/>
      <c r="E96" s="27"/>
      <c r="F96" s="16"/>
      <c r="G96" s="17"/>
      <c r="H96" s="17"/>
      <c r="I96" s="2"/>
      <c r="J96" s="2"/>
    </row>
    <row r="97" spans="2:9" ht="15.75" thickBot="1" x14ac:dyDescent="0.3">
      <c r="B97" t="s">
        <v>14</v>
      </c>
      <c r="C97" s="31">
        <f>SUM(C89:C95)</f>
        <v>2154</v>
      </c>
      <c r="D97" s="32"/>
      <c r="F97" s="33"/>
      <c r="G97" s="34"/>
      <c r="H97" s="34"/>
      <c r="I97" s="3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</dc:creator>
  <cp:lastModifiedBy>Gin</cp:lastModifiedBy>
  <dcterms:created xsi:type="dcterms:W3CDTF">2016-05-27T19:14:21Z</dcterms:created>
  <dcterms:modified xsi:type="dcterms:W3CDTF">2016-05-27T19:14:37Z</dcterms:modified>
</cp:coreProperties>
</file>