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H30" i="1" s="1"/>
  <c r="H31" i="1" s="1"/>
  <c r="G12" i="1"/>
  <c r="G11" i="1"/>
  <c r="D11" i="1"/>
  <c r="G10" i="1"/>
  <c r="G9" i="1"/>
  <c r="J6" i="1"/>
  <c r="H27" i="1" l="1"/>
  <c r="H28" i="1" s="1"/>
  <c r="D28" i="1"/>
  <c r="G23" i="1" s="1"/>
  <c r="G24" i="1" s="1"/>
  <c r="D30" i="1"/>
  <c r="D31" i="1" s="1"/>
</calcChain>
</file>

<file path=xl/sharedStrings.xml><?xml version="1.0" encoding="utf-8"?>
<sst xmlns="http://schemas.openxmlformats.org/spreadsheetml/2006/main" count="45" uniqueCount="35">
  <si>
    <t>Nitrogen Additions</t>
  </si>
  <si>
    <t>Bowman Zinfandel1</t>
  </si>
  <si>
    <t>picked 9/8/08</t>
  </si>
  <si>
    <t>Yield Calculator</t>
  </si>
  <si>
    <t>Lot #</t>
  </si>
  <si>
    <t>08ZNSHAC1</t>
  </si>
  <si>
    <t>Ammonia</t>
  </si>
  <si>
    <t>PPMS of YAN Desired</t>
  </si>
  <si>
    <t>Tons</t>
  </si>
  <si>
    <t>Amino Nitrogen</t>
  </si>
  <si>
    <t>Gal/Ton</t>
  </si>
  <si>
    <t>Gallons of Juice</t>
  </si>
  <si>
    <t>Gallons</t>
  </si>
  <si>
    <t>YAN</t>
  </si>
  <si>
    <t>Liters X PPMS X .005 = grams DAP</t>
  </si>
  <si>
    <t>Liters X PPMS X .01 = grams Fermaid K</t>
  </si>
  <si>
    <t>Desired YAN</t>
  </si>
  <si>
    <t>Grams of DAP</t>
  </si>
  <si>
    <t>Fermaid K is 25 ppms of YAN at .25 grams/Liter</t>
  </si>
  <si>
    <t>Lbs of DAP</t>
  </si>
  <si>
    <t>so it"s 10% YAN</t>
  </si>
  <si>
    <t>PPMS Required</t>
  </si>
  <si>
    <t>Grams of Fermaid K</t>
  </si>
  <si>
    <t>DAP is 50 ppms of nitrogen at rate of .25</t>
  </si>
  <si>
    <t>Lbs of Fermaid K</t>
  </si>
  <si>
    <t>grams/liter so it's 20% YAN</t>
  </si>
  <si>
    <t>Do not exceed dose of 2.5#/1000 with Fermaid K</t>
  </si>
  <si>
    <t>Use this calculator when you want 2 additions with equal weights of DAP and Fermaid K</t>
  </si>
  <si>
    <t>2006 Harvest Nutrient addition schedule</t>
  </si>
  <si>
    <t>Fermaid K is 25 ppms of YAN at .25 grams/Liter so it's 10% YAN</t>
  </si>
  <si>
    <t>DAP is 50 ppms of nitrogen at rate of .25 grams/liter so it's 20% YAN</t>
  </si>
  <si>
    <t>Total #/1000 DAP</t>
  </si>
  <si>
    <t>Total #/1000 Ferm K</t>
  </si>
  <si>
    <t>Addition 1 at first day of strong ferment</t>
  </si>
  <si>
    <t>Addition 2 is 2 days later and above 12 Brix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</si>
</sst>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1" xfId="0" applyBorder="1" applyProtection="1"/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2" fontId="0" fillId="2" borderId="4" xfId="0" applyNumberFormat="1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>
      <protection locked="0"/>
    </xf>
    <xf numFmtId="0" fontId="0" fillId="0" borderId="6" xfId="0" applyBorder="1" applyProtection="1"/>
    <xf numFmtId="0" fontId="0" fillId="0" borderId="0" xfId="0" applyBorder="1" applyProtection="1"/>
    <xf numFmtId="2" fontId="0" fillId="0" borderId="7" xfId="0" applyNumberFormat="1" applyBorder="1" applyProtection="1"/>
    <xf numFmtId="2" fontId="0" fillId="2" borderId="8" xfId="0" applyNumberFormat="1" applyFill="1" applyBorder="1" applyProtection="1">
      <protection locked="0"/>
    </xf>
    <xf numFmtId="0" fontId="0" fillId="0" borderId="9" xfId="0" applyBorder="1" applyProtection="1"/>
    <xf numFmtId="0" fontId="0" fillId="3" borderId="9" xfId="0" applyFill="1" applyBorder="1" applyProtection="1"/>
    <xf numFmtId="0" fontId="0" fillId="3" borderId="5" xfId="0" applyFill="1" applyBorder="1" applyProtection="1"/>
    <xf numFmtId="2" fontId="0" fillId="0" borderId="0" xfId="0" applyNumberForma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3" borderId="10" xfId="0" applyNumberFormat="1" applyFill="1" applyBorder="1" applyProtection="1"/>
    <xf numFmtId="0" fontId="4" fillId="0" borderId="13" xfId="0" applyFont="1" applyBorder="1"/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0" xfId="0" applyFont="1" applyProtection="1"/>
    <xf numFmtId="0" fontId="5" fillId="0" borderId="16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3" xfId="0" applyBorder="1"/>
    <xf numFmtId="0" fontId="0" fillId="0" borderId="14" xfId="0" applyBorder="1" applyProtection="1"/>
    <xf numFmtId="0" fontId="0" fillId="0" borderId="15" xfId="0" applyBorder="1" applyProtection="1"/>
    <xf numFmtId="0" fontId="0" fillId="0" borderId="19" xfId="0" applyBorder="1" applyProtection="1"/>
    <xf numFmtId="0" fontId="0" fillId="0" borderId="20" xfId="0" applyBorder="1" applyProtection="1"/>
    <xf numFmtId="2" fontId="0" fillId="3" borderId="21" xfId="0" applyNumberFormat="1" applyFill="1" applyBorder="1" applyProtection="1"/>
    <xf numFmtId="0" fontId="0" fillId="0" borderId="16" xfId="0" applyBorder="1" applyProtection="1"/>
    <xf numFmtId="0" fontId="6" fillId="0" borderId="0" xfId="0" applyFont="1" applyProtection="1"/>
    <xf numFmtId="0" fontId="2" fillId="0" borderId="1" xfId="0" applyFont="1" applyBorder="1" applyProtection="1"/>
    <xf numFmtId="2" fontId="0" fillId="0" borderId="3" xfId="0" applyNumberFormat="1" applyBorder="1" applyProtection="1"/>
    <xf numFmtId="0" fontId="0" fillId="0" borderId="22" xfId="0" applyBorder="1" applyProtection="1"/>
    <xf numFmtId="0" fontId="0" fillId="0" borderId="7" xfId="0" applyBorder="1" applyProtection="1"/>
    <xf numFmtId="2" fontId="0" fillId="2" borderId="5" xfId="0" applyNumberFormat="1" applyFill="1" applyBorder="1" applyProtection="1">
      <protection locked="0"/>
    </xf>
    <xf numFmtId="2" fontId="0" fillId="3" borderId="5" xfId="0" applyNumberFormat="1" applyFill="1" applyBorder="1" applyProtection="1"/>
    <xf numFmtId="0" fontId="2" fillId="0" borderId="6" xfId="0" applyFont="1" applyBorder="1" applyProtection="1"/>
    <xf numFmtId="0" fontId="2" fillId="0" borderId="0" xfId="0" applyFont="1" applyBorder="1" applyProtection="1"/>
    <xf numFmtId="2" fontId="0" fillId="0" borderId="0" xfId="0" applyNumberFormat="1" applyFill="1" applyBorder="1" applyProtection="1"/>
    <xf numFmtId="0" fontId="0" fillId="0" borderId="23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5"/>
  <sheetViews>
    <sheetView tabSelected="1" workbookViewId="0">
      <selection activeCell="G37" sqref="G37"/>
    </sheetView>
  </sheetViews>
  <sheetFormatPr defaultRowHeight="15" x14ac:dyDescent="0.25"/>
  <cols>
    <col min="1" max="1" width="2.140625" style="1" customWidth="1"/>
    <col min="2" max="2" width="2" style="1" customWidth="1"/>
    <col min="3" max="3" width="24.85546875" style="1" customWidth="1"/>
    <col min="4" max="5" width="9.140625" style="1"/>
    <col min="6" max="6" width="19.42578125" style="1" customWidth="1"/>
    <col min="7" max="7" width="19.140625" style="3" customWidth="1"/>
    <col min="8" max="256" width="9.140625" style="1"/>
    <col min="257" max="257" width="2.140625" style="1" customWidth="1"/>
    <col min="258" max="258" width="2" style="1" customWidth="1"/>
    <col min="259" max="259" width="24.85546875" style="1" customWidth="1"/>
    <col min="260" max="261" width="9.140625" style="1"/>
    <col min="262" max="262" width="19.42578125" style="1" customWidth="1"/>
    <col min="263" max="263" width="19.140625" style="1" customWidth="1"/>
    <col min="264" max="512" width="9.140625" style="1"/>
    <col min="513" max="513" width="2.140625" style="1" customWidth="1"/>
    <col min="514" max="514" width="2" style="1" customWidth="1"/>
    <col min="515" max="515" width="24.85546875" style="1" customWidth="1"/>
    <col min="516" max="517" width="9.140625" style="1"/>
    <col min="518" max="518" width="19.42578125" style="1" customWidth="1"/>
    <col min="519" max="519" width="19.140625" style="1" customWidth="1"/>
    <col min="520" max="768" width="9.140625" style="1"/>
    <col min="769" max="769" width="2.140625" style="1" customWidth="1"/>
    <col min="770" max="770" width="2" style="1" customWidth="1"/>
    <col min="771" max="771" width="24.85546875" style="1" customWidth="1"/>
    <col min="772" max="773" width="9.140625" style="1"/>
    <col min="774" max="774" width="19.42578125" style="1" customWidth="1"/>
    <col min="775" max="775" width="19.140625" style="1" customWidth="1"/>
    <col min="776" max="1024" width="9.140625" style="1"/>
    <col min="1025" max="1025" width="2.140625" style="1" customWidth="1"/>
    <col min="1026" max="1026" width="2" style="1" customWidth="1"/>
    <col min="1027" max="1027" width="24.85546875" style="1" customWidth="1"/>
    <col min="1028" max="1029" width="9.140625" style="1"/>
    <col min="1030" max="1030" width="19.42578125" style="1" customWidth="1"/>
    <col min="1031" max="1031" width="19.140625" style="1" customWidth="1"/>
    <col min="1032" max="1280" width="9.140625" style="1"/>
    <col min="1281" max="1281" width="2.140625" style="1" customWidth="1"/>
    <col min="1282" max="1282" width="2" style="1" customWidth="1"/>
    <col min="1283" max="1283" width="24.85546875" style="1" customWidth="1"/>
    <col min="1284" max="1285" width="9.140625" style="1"/>
    <col min="1286" max="1286" width="19.42578125" style="1" customWidth="1"/>
    <col min="1287" max="1287" width="19.140625" style="1" customWidth="1"/>
    <col min="1288" max="1536" width="9.140625" style="1"/>
    <col min="1537" max="1537" width="2.140625" style="1" customWidth="1"/>
    <col min="1538" max="1538" width="2" style="1" customWidth="1"/>
    <col min="1539" max="1539" width="24.85546875" style="1" customWidth="1"/>
    <col min="1540" max="1541" width="9.140625" style="1"/>
    <col min="1542" max="1542" width="19.42578125" style="1" customWidth="1"/>
    <col min="1543" max="1543" width="19.140625" style="1" customWidth="1"/>
    <col min="1544" max="1792" width="9.140625" style="1"/>
    <col min="1793" max="1793" width="2.140625" style="1" customWidth="1"/>
    <col min="1794" max="1794" width="2" style="1" customWidth="1"/>
    <col min="1795" max="1795" width="24.85546875" style="1" customWidth="1"/>
    <col min="1796" max="1797" width="9.140625" style="1"/>
    <col min="1798" max="1798" width="19.42578125" style="1" customWidth="1"/>
    <col min="1799" max="1799" width="19.140625" style="1" customWidth="1"/>
    <col min="1800" max="2048" width="9.140625" style="1"/>
    <col min="2049" max="2049" width="2.140625" style="1" customWidth="1"/>
    <col min="2050" max="2050" width="2" style="1" customWidth="1"/>
    <col min="2051" max="2051" width="24.85546875" style="1" customWidth="1"/>
    <col min="2052" max="2053" width="9.140625" style="1"/>
    <col min="2054" max="2054" width="19.42578125" style="1" customWidth="1"/>
    <col min="2055" max="2055" width="19.140625" style="1" customWidth="1"/>
    <col min="2056" max="2304" width="9.140625" style="1"/>
    <col min="2305" max="2305" width="2.140625" style="1" customWidth="1"/>
    <col min="2306" max="2306" width="2" style="1" customWidth="1"/>
    <col min="2307" max="2307" width="24.85546875" style="1" customWidth="1"/>
    <col min="2308" max="2309" width="9.140625" style="1"/>
    <col min="2310" max="2310" width="19.42578125" style="1" customWidth="1"/>
    <col min="2311" max="2311" width="19.140625" style="1" customWidth="1"/>
    <col min="2312" max="2560" width="9.140625" style="1"/>
    <col min="2561" max="2561" width="2.140625" style="1" customWidth="1"/>
    <col min="2562" max="2562" width="2" style="1" customWidth="1"/>
    <col min="2563" max="2563" width="24.85546875" style="1" customWidth="1"/>
    <col min="2564" max="2565" width="9.140625" style="1"/>
    <col min="2566" max="2566" width="19.42578125" style="1" customWidth="1"/>
    <col min="2567" max="2567" width="19.140625" style="1" customWidth="1"/>
    <col min="2568" max="2816" width="9.140625" style="1"/>
    <col min="2817" max="2817" width="2.140625" style="1" customWidth="1"/>
    <col min="2818" max="2818" width="2" style="1" customWidth="1"/>
    <col min="2819" max="2819" width="24.85546875" style="1" customWidth="1"/>
    <col min="2820" max="2821" width="9.140625" style="1"/>
    <col min="2822" max="2822" width="19.42578125" style="1" customWidth="1"/>
    <col min="2823" max="2823" width="19.140625" style="1" customWidth="1"/>
    <col min="2824" max="3072" width="9.140625" style="1"/>
    <col min="3073" max="3073" width="2.140625" style="1" customWidth="1"/>
    <col min="3074" max="3074" width="2" style="1" customWidth="1"/>
    <col min="3075" max="3075" width="24.85546875" style="1" customWidth="1"/>
    <col min="3076" max="3077" width="9.140625" style="1"/>
    <col min="3078" max="3078" width="19.42578125" style="1" customWidth="1"/>
    <col min="3079" max="3079" width="19.140625" style="1" customWidth="1"/>
    <col min="3080" max="3328" width="9.140625" style="1"/>
    <col min="3329" max="3329" width="2.140625" style="1" customWidth="1"/>
    <col min="3330" max="3330" width="2" style="1" customWidth="1"/>
    <col min="3331" max="3331" width="24.85546875" style="1" customWidth="1"/>
    <col min="3332" max="3333" width="9.140625" style="1"/>
    <col min="3334" max="3334" width="19.42578125" style="1" customWidth="1"/>
    <col min="3335" max="3335" width="19.140625" style="1" customWidth="1"/>
    <col min="3336" max="3584" width="9.140625" style="1"/>
    <col min="3585" max="3585" width="2.140625" style="1" customWidth="1"/>
    <col min="3586" max="3586" width="2" style="1" customWidth="1"/>
    <col min="3587" max="3587" width="24.85546875" style="1" customWidth="1"/>
    <col min="3588" max="3589" width="9.140625" style="1"/>
    <col min="3590" max="3590" width="19.42578125" style="1" customWidth="1"/>
    <col min="3591" max="3591" width="19.140625" style="1" customWidth="1"/>
    <col min="3592" max="3840" width="9.140625" style="1"/>
    <col min="3841" max="3841" width="2.140625" style="1" customWidth="1"/>
    <col min="3842" max="3842" width="2" style="1" customWidth="1"/>
    <col min="3843" max="3843" width="24.85546875" style="1" customWidth="1"/>
    <col min="3844" max="3845" width="9.140625" style="1"/>
    <col min="3846" max="3846" width="19.42578125" style="1" customWidth="1"/>
    <col min="3847" max="3847" width="19.140625" style="1" customWidth="1"/>
    <col min="3848" max="4096" width="9.140625" style="1"/>
    <col min="4097" max="4097" width="2.140625" style="1" customWidth="1"/>
    <col min="4098" max="4098" width="2" style="1" customWidth="1"/>
    <col min="4099" max="4099" width="24.85546875" style="1" customWidth="1"/>
    <col min="4100" max="4101" width="9.140625" style="1"/>
    <col min="4102" max="4102" width="19.42578125" style="1" customWidth="1"/>
    <col min="4103" max="4103" width="19.140625" style="1" customWidth="1"/>
    <col min="4104" max="4352" width="9.140625" style="1"/>
    <col min="4353" max="4353" width="2.140625" style="1" customWidth="1"/>
    <col min="4354" max="4354" width="2" style="1" customWidth="1"/>
    <col min="4355" max="4355" width="24.85546875" style="1" customWidth="1"/>
    <col min="4356" max="4357" width="9.140625" style="1"/>
    <col min="4358" max="4358" width="19.42578125" style="1" customWidth="1"/>
    <col min="4359" max="4359" width="19.140625" style="1" customWidth="1"/>
    <col min="4360" max="4608" width="9.140625" style="1"/>
    <col min="4609" max="4609" width="2.140625" style="1" customWidth="1"/>
    <col min="4610" max="4610" width="2" style="1" customWidth="1"/>
    <col min="4611" max="4611" width="24.85546875" style="1" customWidth="1"/>
    <col min="4612" max="4613" width="9.140625" style="1"/>
    <col min="4614" max="4614" width="19.42578125" style="1" customWidth="1"/>
    <col min="4615" max="4615" width="19.140625" style="1" customWidth="1"/>
    <col min="4616" max="4864" width="9.140625" style="1"/>
    <col min="4865" max="4865" width="2.140625" style="1" customWidth="1"/>
    <col min="4866" max="4866" width="2" style="1" customWidth="1"/>
    <col min="4867" max="4867" width="24.85546875" style="1" customWidth="1"/>
    <col min="4868" max="4869" width="9.140625" style="1"/>
    <col min="4870" max="4870" width="19.42578125" style="1" customWidth="1"/>
    <col min="4871" max="4871" width="19.140625" style="1" customWidth="1"/>
    <col min="4872" max="5120" width="9.140625" style="1"/>
    <col min="5121" max="5121" width="2.140625" style="1" customWidth="1"/>
    <col min="5122" max="5122" width="2" style="1" customWidth="1"/>
    <col min="5123" max="5123" width="24.85546875" style="1" customWidth="1"/>
    <col min="5124" max="5125" width="9.140625" style="1"/>
    <col min="5126" max="5126" width="19.42578125" style="1" customWidth="1"/>
    <col min="5127" max="5127" width="19.140625" style="1" customWidth="1"/>
    <col min="5128" max="5376" width="9.140625" style="1"/>
    <col min="5377" max="5377" width="2.140625" style="1" customWidth="1"/>
    <col min="5378" max="5378" width="2" style="1" customWidth="1"/>
    <col min="5379" max="5379" width="24.85546875" style="1" customWidth="1"/>
    <col min="5380" max="5381" width="9.140625" style="1"/>
    <col min="5382" max="5382" width="19.42578125" style="1" customWidth="1"/>
    <col min="5383" max="5383" width="19.140625" style="1" customWidth="1"/>
    <col min="5384" max="5632" width="9.140625" style="1"/>
    <col min="5633" max="5633" width="2.140625" style="1" customWidth="1"/>
    <col min="5634" max="5634" width="2" style="1" customWidth="1"/>
    <col min="5635" max="5635" width="24.85546875" style="1" customWidth="1"/>
    <col min="5636" max="5637" width="9.140625" style="1"/>
    <col min="5638" max="5638" width="19.42578125" style="1" customWidth="1"/>
    <col min="5639" max="5639" width="19.140625" style="1" customWidth="1"/>
    <col min="5640" max="5888" width="9.140625" style="1"/>
    <col min="5889" max="5889" width="2.140625" style="1" customWidth="1"/>
    <col min="5890" max="5890" width="2" style="1" customWidth="1"/>
    <col min="5891" max="5891" width="24.85546875" style="1" customWidth="1"/>
    <col min="5892" max="5893" width="9.140625" style="1"/>
    <col min="5894" max="5894" width="19.42578125" style="1" customWidth="1"/>
    <col min="5895" max="5895" width="19.140625" style="1" customWidth="1"/>
    <col min="5896" max="6144" width="9.140625" style="1"/>
    <col min="6145" max="6145" width="2.140625" style="1" customWidth="1"/>
    <col min="6146" max="6146" width="2" style="1" customWidth="1"/>
    <col min="6147" max="6147" width="24.85546875" style="1" customWidth="1"/>
    <col min="6148" max="6149" width="9.140625" style="1"/>
    <col min="6150" max="6150" width="19.42578125" style="1" customWidth="1"/>
    <col min="6151" max="6151" width="19.140625" style="1" customWidth="1"/>
    <col min="6152" max="6400" width="9.140625" style="1"/>
    <col min="6401" max="6401" width="2.140625" style="1" customWidth="1"/>
    <col min="6402" max="6402" width="2" style="1" customWidth="1"/>
    <col min="6403" max="6403" width="24.85546875" style="1" customWidth="1"/>
    <col min="6404" max="6405" width="9.140625" style="1"/>
    <col min="6406" max="6406" width="19.42578125" style="1" customWidth="1"/>
    <col min="6407" max="6407" width="19.140625" style="1" customWidth="1"/>
    <col min="6408" max="6656" width="9.140625" style="1"/>
    <col min="6657" max="6657" width="2.140625" style="1" customWidth="1"/>
    <col min="6658" max="6658" width="2" style="1" customWidth="1"/>
    <col min="6659" max="6659" width="24.85546875" style="1" customWidth="1"/>
    <col min="6660" max="6661" width="9.140625" style="1"/>
    <col min="6662" max="6662" width="19.42578125" style="1" customWidth="1"/>
    <col min="6663" max="6663" width="19.140625" style="1" customWidth="1"/>
    <col min="6664" max="6912" width="9.140625" style="1"/>
    <col min="6913" max="6913" width="2.140625" style="1" customWidth="1"/>
    <col min="6914" max="6914" width="2" style="1" customWidth="1"/>
    <col min="6915" max="6915" width="24.85546875" style="1" customWidth="1"/>
    <col min="6916" max="6917" width="9.140625" style="1"/>
    <col min="6918" max="6918" width="19.42578125" style="1" customWidth="1"/>
    <col min="6919" max="6919" width="19.140625" style="1" customWidth="1"/>
    <col min="6920" max="7168" width="9.140625" style="1"/>
    <col min="7169" max="7169" width="2.140625" style="1" customWidth="1"/>
    <col min="7170" max="7170" width="2" style="1" customWidth="1"/>
    <col min="7171" max="7171" width="24.85546875" style="1" customWidth="1"/>
    <col min="7172" max="7173" width="9.140625" style="1"/>
    <col min="7174" max="7174" width="19.42578125" style="1" customWidth="1"/>
    <col min="7175" max="7175" width="19.140625" style="1" customWidth="1"/>
    <col min="7176" max="7424" width="9.140625" style="1"/>
    <col min="7425" max="7425" width="2.140625" style="1" customWidth="1"/>
    <col min="7426" max="7426" width="2" style="1" customWidth="1"/>
    <col min="7427" max="7427" width="24.85546875" style="1" customWidth="1"/>
    <col min="7428" max="7429" width="9.140625" style="1"/>
    <col min="7430" max="7430" width="19.42578125" style="1" customWidth="1"/>
    <col min="7431" max="7431" width="19.140625" style="1" customWidth="1"/>
    <col min="7432" max="7680" width="9.140625" style="1"/>
    <col min="7681" max="7681" width="2.140625" style="1" customWidth="1"/>
    <col min="7682" max="7682" width="2" style="1" customWidth="1"/>
    <col min="7683" max="7683" width="24.85546875" style="1" customWidth="1"/>
    <col min="7684" max="7685" width="9.140625" style="1"/>
    <col min="7686" max="7686" width="19.42578125" style="1" customWidth="1"/>
    <col min="7687" max="7687" width="19.140625" style="1" customWidth="1"/>
    <col min="7688" max="7936" width="9.140625" style="1"/>
    <col min="7937" max="7937" width="2.140625" style="1" customWidth="1"/>
    <col min="7938" max="7938" width="2" style="1" customWidth="1"/>
    <col min="7939" max="7939" width="24.85546875" style="1" customWidth="1"/>
    <col min="7940" max="7941" width="9.140625" style="1"/>
    <col min="7942" max="7942" width="19.42578125" style="1" customWidth="1"/>
    <col min="7943" max="7943" width="19.140625" style="1" customWidth="1"/>
    <col min="7944" max="8192" width="9.140625" style="1"/>
    <col min="8193" max="8193" width="2.140625" style="1" customWidth="1"/>
    <col min="8194" max="8194" width="2" style="1" customWidth="1"/>
    <col min="8195" max="8195" width="24.85546875" style="1" customWidth="1"/>
    <col min="8196" max="8197" width="9.140625" style="1"/>
    <col min="8198" max="8198" width="19.42578125" style="1" customWidth="1"/>
    <col min="8199" max="8199" width="19.140625" style="1" customWidth="1"/>
    <col min="8200" max="8448" width="9.140625" style="1"/>
    <col min="8449" max="8449" width="2.140625" style="1" customWidth="1"/>
    <col min="8450" max="8450" width="2" style="1" customWidth="1"/>
    <col min="8451" max="8451" width="24.85546875" style="1" customWidth="1"/>
    <col min="8452" max="8453" width="9.140625" style="1"/>
    <col min="8454" max="8454" width="19.42578125" style="1" customWidth="1"/>
    <col min="8455" max="8455" width="19.140625" style="1" customWidth="1"/>
    <col min="8456" max="8704" width="9.140625" style="1"/>
    <col min="8705" max="8705" width="2.140625" style="1" customWidth="1"/>
    <col min="8706" max="8706" width="2" style="1" customWidth="1"/>
    <col min="8707" max="8707" width="24.85546875" style="1" customWidth="1"/>
    <col min="8708" max="8709" width="9.140625" style="1"/>
    <col min="8710" max="8710" width="19.42578125" style="1" customWidth="1"/>
    <col min="8711" max="8711" width="19.140625" style="1" customWidth="1"/>
    <col min="8712" max="8960" width="9.140625" style="1"/>
    <col min="8961" max="8961" width="2.140625" style="1" customWidth="1"/>
    <col min="8962" max="8962" width="2" style="1" customWidth="1"/>
    <col min="8963" max="8963" width="24.85546875" style="1" customWidth="1"/>
    <col min="8964" max="8965" width="9.140625" style="1"/>
    <col min="8966" max="8966" width="19.42578125" style="1" customWidth="1"/>
    <col min="8967" max="8967" width="19.140625" style="1" customWidth="1"/>
    <col min="8968" max="9216" width="9.140625" style="1"/>
    <col min="9217" max="9217" width="2.140625" style="1" customWidth="1"/>
    <col min="9218" max="9218" width="2" style="1" customWidth="1"/>
    <col min="9219" max="9219" width="24.85546875" style="1" customWidth="1"/>
    <col min="9220" max="9221" width="9.140625" style="1"/>
    <col min="9222" max="9222" width="19.42578125" style="1" customWidth="1"/>
    <col min="9223" max="9223" width="19.140625" style="1" customWidth="1"/>
    <col min="9224" max="9472" width="9.140625" style="1"/>
    <col min="9473" max="9473" width="2.140625" style="1" customWidth="1"/>
    <col min="9474" max="9474" width="2" style="1" customWidth="1"/>
    <col min="9475" max="9475" width="24.85546875" style="1" customWidth="1"/>
    <col min="9476" max="9477" width="9.140625" style="1"/>
    <col min="9478" max="9478" width="19.42578125" style="1" customWidth="1"/>
    <col min="9479" max="9479" width="19.140625" style="1" customWidth="1"/>
    <col min="9480" max="9728" width="9.140625" style="1"/>
    <col min="9729" max="9729" width="2.140625" style="1" customWidth="1"/>
    <col min="9730" max="9730" width="2" style="1" customWidth="1"/>
    <col min="9731" max="9731" width="24.85546875" style="1" customWidth="1"/>
    <col min="9732" max="9733" width="9.140625" style="1"/>
    <col min="9734" max="9734" width="19.42578125" style="1" customWidth="1"/>
    <col min="9735" max="9735" width="19.140625" style="1" customWidth="1"/>
    <col min="9736" max="9984" width="9.140625" style="1"/>
    <col min="9985" max="9985" width="2.140625" style="1" customWidth="1"/>
    <col min="9986" max="9986" width="2" style="1" customWidth="1"/>
    <col min="9987" max="9987" width="24.85546875" style="1" customWidth="1"/>
    <col min="9988" max="9989" width="9.140625" style="1"/>
    <col min="9990" max="9990" width="19.42578125" style="1" customWidth="1"/>
    <col min="9991" max="9991" width="19.140625" style="1" customWidth="1"/>
    <col min="9992" max="10240" width="9.140625" style="1"/>
    <col min="10241" max="10241" width="2.140625" style="1" customWidth="1"/>
    <col min="10242" max="10242" width="2" style="1" customWidth="1"/>
    <col min="10243" max="10243" width="24.85546875" style="1" customWidth="1"/>
    <col min="10244" max="10245" width="9.140625" style="1"/>
    <col min="10246" max="10246" width="19.42578125" style="1" customWidth="1"/>
    <col min="10247" max="10247" width="19.140625" style="1" customWidth="1"/>
    <col min="10248" max="10496" width="9.140625" style="1"/>
    <col min="10497" max="10497" width="2.140625" style="1" customWidth="1"/>
    <col min="10498" max="10498" width="2" style="1" customWidth="1"/>
    <col min="10499" max="10499" width="24.85546875" style="1" customWidth="1"/>
    <col min="10500" max="10501" width="9.140625" style="1"/>
    <col min="10502" max="10502" width="19.42578125" style="1" customWidth="1"/>
    <col min="10503" max="10503" width="19.140625" style="1" customWidth="1"/>
    <col min="10504" max="10752" width="9.140625" style="1"/>
    <col min="10753" max="10753" width="2.140625" style="1" customWidth="1"/>
    <col min="10754" max="10754" width="2" style="1" customWidth="1"/>
    <col min="10755" max="10755" width="24.85546875" style="1" customWidth="1"/>
    <col min="10756" max="10757" width="9.140625" style="1"/>
    <col min="10758" max="10758" width="19.42578125" style="1" customWidth="1"/>
    <col min="10759" max="10759" width="19.140625" style="1" customWidth="1"/>
    <col min="10760" max="11008" width="9.140625" style="1"/>
    <col min="11009" max="11009" width="2.140625" style="1" customWidth="1"/>
    <col min="11010" max="11010" width="2" style="1" customWidth="1"/>
    <col min="11011" max="11011" width="24.85546875" style="1" customWidth="1"/>
    <col min="11012" max="11013" width="9.140625" style="1"/>
    <col min="11014" max="11014" width="19.42578125" style="1" customWidth="1"/>
    <col min="11015" max="11015" width="19.140625" style="1" customWidth="1"/>
    <col min="11016" max="11264" width="9.140625" style="1"/>
    <col min="11265" max="11265" width="2.140625" style="1" customWidth="1"/>
    <col min="11266" max="11266" width="2" style="1" customWidth="1"/>
    <col min="11267" max="11267" width="24.85546875" style="1" customWidth="1"/>
    <col min="11268" max="11269" width="9.140625" style="1"/>
    <col min="11270" max="11270" width="19.42578125" style="1" customWidth="1"/>
    <col min="11271" max="11271" width="19.140625" style="1" customWidth="1"/>
    <col min="11272" max="11520" width="9.140625" style="1"/>
    <col min="11521" max="11521" width="2.140625" style="1" customWidth="1"/>
    <col min="11522" max="11522" width="2" style="1" customWidth="1"/>
    <col min="11523" max="11523" width="24.85546875" style="1" customWidth="1"/>
    <col min="11524" max="11525" width="9.140625" style="1"/>
    <col min="11526" max="11526" width="19.42578125" style="1" customWidth="1"/>
    <col min="11527" max="11527" width="19.140625" style="1" customWidth="1"/>
    <col min="11528" max="11776" width="9.140625" style="1"/>
    <col min="11777" max="11777" width="2.140625" style="1" customWidth="1"/>
    <col min="11778" max="11778" width="2" style="1" customWidth="1"/>
    <col min="11779" max="11779" width="24.85546875" style="1" customWidth="1"/>
    <col min="11780" max="11781" width="9.140625" style="1"/>
    <col min="11782" max="11782" width="19.42578125" style="1" customWidth="1"/>
    <col min="11783" max="11783" width="19.140625" style="1" customWidth="1"/>
    <col min="11784" max="12032" width="9.140625" style="1"/>
    <col min="12033" max="12033" width="2.140625" style="1" customWidth="1"/>
    <col min="12034" max="12034" width="2" style="1" customWidth="1"/>
    <col min="12035" max="12035" width="24.85546875" style="1" customWidth="1"/>
    <col min="12036" max="12037" width="9.140625" style="1"/>
    <col min="12038" max="12038" width="19.42578125" style="1" customWidth="1"/>
    <col min="12039" max="12039" width="19.140625" style="1" customWidth="1"/>
    <col min="12040" max="12288" width="9.140625" style="1"/>
    <col min="12289" max="12289" width="2.140625" style="1" customWidth="1"/>
    <col min="12290" max="12290" width="2" style="1" customWidth="1"/>
    <col min="12291" max="12291" width="24.85546875" style="1" customWidth="1"/>
    <col min="12292" max="12293" width="9.140625" style="1"/>
    <col min="12294" max="12294" width="19.42578125" style="1" customWidth="1"/>
    <col min="12295" max="12295" width="19.140625" style="1" customWidth="1"/>
    <col min="12296" max="12544" width="9.140625" style="1"/>
    <col min="12545" max="12545" width="2.140625" style="1" customWidth="1"/>
    <col min="12546" max="12546" width="2" style="1" customWidth="1"/>
    <col min="12547" max="12547" width="24.85546875" style="1" customWidth="1"/>
    <col min="12548" max="12549" width="9.140625" style="1"/>
    <col min="12550" max="12550" width="19.42578125" style="1" customWidth="1"/>
    <col min="12551" max="12551" width="19.140625" style="1" customWidth="1"/>
    <col min="12552" max="12800" width="9.140625" style="1"/>
    <col min="12801" max="12801" width="2.140625" style="1" customWidth="1"/>
    <col min="12802" max="12802" width="2" style="1" customWidth="1"/>
    <col min="12803" max="12803" width="24.85546875" style="1" customWidth="1"/>
    <col min="12804" max="12805" width="9.140625" style="1"/>
    <col min="12806" max="12806" width="19.42578125" style="1" customWidth="1"/>
    <col min="12807" max="12807" width="19.140625" style="1" customWidth="1"/>
    <col min="12808" max="13056" width="9.140625" style="1"/>
    <col min="13057" max="13057" width="2.140625" style="1" customWidth="1"/>
    <col min="13058" max="13058" width="2" style="1" customWidth="1"/>
    <col min="13059" max="13059" width="24.85546875" style="1" customWidth="1"/>
    <col min="13060" max="13061" width="9.140625" style="1"/>
    <col min="13062" max="13062" width="19.42578125" style="1" customWidth="1"/>
    <col min="13063" max="13063" width="19.140625" style="1" customWidth="1"/>
    <col min="13064" max="13312" width="9.140625" style="1"/>
    <col min="13313" max="13313" width="2.140625" style="1" customWidth="1"/>
    <col min="13314" max="13314" width="2" style="1" customWidth="1"/>
    <col min="13315" max="13315" width="24.85546875" style="1" customWidth="1"/>
    <col min="13316" max="13317" width="9.140625" style="1"/>
    <col min="13318" max="13318" width="19.42578125" style="1" customWidth="1"/>
    <col min="13319" max="13319" width="19.140625" style="1" customWidth="1"/>
    <col min="13320" max="13568" width="9.140625" style="1"/>
    <col min="13569" max="13569" width="2.140625" style="1" customWidth="1"/>
    <col min="13570" max="13570" width="2" style="1" customWidth="1"/>
    <col min="13571" max="13571" width="24.85546875" style="1" customWidth="1"/>
    <col min="13572" max="13573" width="9.140625" style="1"/>
    <col min="13574" max="13574" width="19.42578125" style="1" customWidth="1"/>
    <col min="13575" max="13575" width="19.140625" style="1" customWidth="1"/>
    <col min="13576" max="13824" width="9.140625" style="1"/>
    <col min="13825" max="13825" width="2.140625" style="1" customWidth="1"/>
    <col min="13826" max="13826" width="2" style="1" customWidth="1"/>
    <col min="13827" max="13827" width="24.85546875" style="1" customWidth="1"/>
    <col min="13828" max="13829" width="9.140625" style="1"/>
    <col min="13830" max="13830" width="19.42578125" style="1" customWidth="1"/>
    <col min="13831" max="13831" width="19.140625" style="1" customWidth="1"/>
    <col min="13832" max="14080" width="9.140625" style="1"/>
    <col min="14081" max="14081" width="2.140625" style="1" customWidth="1"/>
    <col min="14082" max="14082" width="2" style="1" customWidth="1"/>
    <col min="14083" max="14083" width="24.85546875" style="1" customWidth="1"/>
    <col min="14084" max="14085" width="9.140625" style="1"/>
    <col min="14086" max="14086" width="19.42578125" style="1" customWidth="1"/>
    <col min="14087" max="14087" width="19.140625" style="1" customWidth="1"/>
    <col min="14088" max="14336" width="9.140625" style="1"/>
    <col min="14337" max="14337" width="2.140625" style="1" customWidth="1"/>
    <col min="14338" max="14338" width="2" style="1" customWidth="1"/>
    <col min="14339" max="14339" width="24.85546875" style="1" customWidth="1"/>
    <col min="14340" max="14341" width="9.140625" style="1"/>
    <col min="14342" max="14342" width="19.42578125" style="1" customWidth="1"/>
    <col min="14343" max="14343" width="19.140625" style="1" customWidth="1"/>
    <col min="14344" max="14592" width="9.140625" style="1"/>
    <col min="14593" max="14593" width="2.140625" style="1" customWidth="1"/>
    <col min="14594" max="14594" width="2" style="1" customWidth="1"/>
    <col min="14595" max="14595" width="24.85546875" style="1" customWidth="1"/>
    <col min="14596" max="14597" width="9.140625" style="1"/>
    <col min="14598" max="14598" width="19.42578125" style="1" customWidth="1"/>
    <col min="14599" max="14599" width="19.140625" style="1" customWidth="1"/>
    <col min="14600" max="14848" width="9.140625" style="1"/>
    <col min="14849" max="14849" width="2.140625" style="1" customWidth="1"/>
    <col min="14850" max="14850" width="2" style="1" customWidth="1"/>
    <col min="14851" max="14851" width="24.85546875" style="1" customWidth="1"/>
    <col min="14852" max="14853" width="9.140625" style="1"/>
    <col min="14854" max="14854" width="19.42578125" style="1" customWidth="1"/>
    <col min="14855" max="14855" width="19.140625" style="1" customWidth="1"/>
    <col min="14856" max="15104" width="9.140625" style="1"/>
    <col min="15105" max="15105" width="2.140625" style="1" customWidth="1"/>
    <col min="15106" max="15106" width="2" style="1" customWidth="1"/>
    <col min="15107" max="15107" width="24.85546875" style="1" customWidth="1"/>
    <col min="15108" max="15109" width="9.140625" style="1"/>
    <col min="15110" max="15110" width="19.42578125" style="1" customWidth="1"/>
    <col min="15111" max="15111" width="19.140625" style="1" customWidth="1"/>
    <col min="15112" max="15360" width="9.140625" style="1"/>
    <col min="15361" max="15361" width="2.140625" style="1" customWidth="1"/>
    <col min="15362" max="15362" width="2" style="1" customWidth="1"/>
    <col min="15363" max="15363" width="24.85546875" style="1" customWidth="1"/>
    <col min="15364" max="15365" width="9.140625" style="1"/>
    <col min="15366" max="15366" width="19.42578125" style="1" customWidth="1"/>
    <col min="15367" max="15367" width="19.140625" style="1" customWidth="1"/>
    <col min="15368" max="15616" width="9.140625" style="1"/>
    <col min="15617" max="15617" width="2.140625" style="1" customWidth="1"/>
    <col min="15618" max="15618" width="2" style="1" customWidth="1"/>
    <col min="15619" max="15619" width="24.85546875" style="1" customWidth="1"/>
    <col min="15620" max="15621" width="9.140625" style="1"/>
    <col min="15622" max="15622" width="19.42578125" style="1" customWidth="1"/>
    <col min="15623" max="15623" width="19.140625" style="1" customWidth="1"/>
    <col min="15624" max="15872" width="9.140625" style="1"/>
    <col min="15873" max="15873" width="2.140625" style="1" customWidth="1"/>
    <col min="15874" max="15874" width="2" style="1" customWidth="1"/>
    <col min="15875" max="15875" width="24.85546875" style="1" customWidth="1"/>
    <col min="15876" max="15877" width="9.140625" style="1"/>
    <col min="15878" max="15878" width="19.42578125" style="1" customWidth="1"/>
    <col min="15879" max="15879" width="19.140625" style="1" customWidth="1"/>
    <col min="15880" max="16128" width="9.140625" style="1"/>
    <col min="16129" max="16129" width="2.140625" style="1" customWidth="1"/>
    <col min="16130" max="16130" width="2" style="1" customWidth="1"/>
    <col min="16131" max="16131" width="24.85546875" style="1" customWidth="1"/>
    <col min="16132" max="16133" width="9.140625" style="1"/>
    <col min="16134" max="16134" width="19.42578125" style="1" customWidth="1"/>
    <col min="16135" max="16135" width="19.140625" style="1" customWidth="1"/>
    <col min="16136" max="16384" width="9.140625" style="1"/>
  </cols>
  <sheetData>
    <row r="1" spans="3:12" ht="18" x14ac:dyDescent="0.25">
      <c r="C1" s="2" t="s">
        <v>0</v>
      </c>
      <c r="F1" s="1" t="s">
        <v>1</v>
      </c>
    </row>
    <row r="2" spans="3:12" ht="15.75" x14ac:dyDescent="0.25">
      <c r="F2" s="1" t="s">
        <v>2</v>
      </c>
      <c r="I2" s="4" t="s">
        <v>3</v>
      </c>
    </row>
    <row r="3" spans="3:12" ht="15.75" thickBot="1" x14ac:dyDescent="0.3">
      <c r="E3" s="5" t="s">
        <v>4</v>
      </c>
      <c r="F3" s="6" t="s">
        <v>5</v>
      </c>
    </row>
    <row r="4" spans="3:12" x14ac:dyDescent="0.25">
      <c r="C4" s="7" t="s">
        <v>6</v>
      </c>
      <c r="D4" s="8">
        <v>85</v>
      </c>
      <c r="E4" s="9"/>
      <c r="F4" s="9" t="s">
        <v>7</v>
      </c>
      <c r="G4" s="10"/>
      <c r="I4" s="11" t="s">
        <v>8</v>
      </c>
      <c r="J4" s="12">
        <v>14.8</v>
      </c>
    </row>
    <row r="5" spans="3:12" x14ac:dyDescent="0.25">
      <c r="C5" s="13" t="s">
        <v>9</v>
      </c>
      <c r="D5" s="12">
        <v>103</v>
      </c>
      <c r="E5" s="14"/>
      <c r="F5" s="14"/>
      <c r="G5" s="15"/>
      <c r="I5" s="11" t="s">
        <v>10</v>
      </c>
      <c r="J5" s="12">
        <v>165</v>
      </c>
    </row>
    <row r="6" spans="3:12" x14ac:dyDescent="0.25">
      <c r="C6" s="13"/>
      <c r="D6" s="14"/>
      <c r="E6" s="14"/>
      <c r="F6" s="14" t="s">
        <v>11</v>
      </c>
      <c r="G6" s="16"/>
      <c r="I6" s="17" t="s">
        <v>12</v>
      </c>
      <c r="J6" s="18">
        <f>(J4*J5)</f>
        <v>2442</v>
      </c>
    </row>
    <row r="7" spans="3:12" x14ac:dyDescent="0.25">
      <c r="C7" s="13" t="s">
        <v>13</v>
      </c>
      <c r="D7" s="19">
        <v>173</v>
      </c>
      <c r="E7" s="14"/>
      <c r="F7" s="14"/>
      <c r="G7" s="20"/>
      <c r="H7" s="21" t="s">
        <v>14</v>
      </c>
      <c r="I7" s="22"/>
      <c r="J7" s="22"/>
      <c r="K7" s="23"/>
    </row>
    <row r="8" spans="3:12" x14ac:dyDescent="0.25">
      <c r="C8" s="13"/>
      <c r="D8" s="14"/>
      <c r="E8" s="14"/>
      <c r="F8" s="14"/>
      <c r="G8" s="20"/>
      <c r="H8" s="21" t="s">
        <v>15</v>
      </c>
      <c r="I8" s="22"/>
      <c r="J8" s="22"/>
      <c r="K8" s="23"/>
    </row>
    <row r="9" spans="3:12" x14ac:dyDescent="0.25">
      <c r="C9" s="13" t="s">
        <v>16</v>
      </c>
      <c r="D9" s="12">
        <v>300</v>
      </c>
      <c r="E9" s="14"/>
      <c r="F9" s="14" t="s">
        <v>17</v>
      </c>
      <c r="G9" s="24">
        <f>(((G6*3.786)*G4)*0.005)</f>
        <v>0</v>
      </c>
      <c r="H9" s="25" t="s">
        <v>18</v>
      </c>
      <c r="I9" s="26"/>
      <c r="J9" s="26"/>
      <c r="K9" s="27"/>
      <c r="L9" s="28"/>
    </row>
    <row r="10" spans="3:12" x14ac:dyDescent="0.25">
      <c r="C10" s="13"/>
      <c r="D10" s="14"/>
      <c r="E10" s="14"/>
      <c r="F10" s="14" t="s">
        <v>19</v>
      </c>
      <c r="G10" s="24">
        <f>(((G6*3.786)*G4)*0.000011)</f>
        <v>0</v>
      </c>
      <c r="H10" s="29" t="s">
        <v>20</v>
      </c>
      <c r="I10" s="30"/>
      <c r="J10" s="30"/>
      <c r="K10" s="31"/>
    </row>
    <row r="11" spans="3:12" x14ac:dyDescent="0.25">
      <c r="C11" s="13" t="s">
        <v>21</v>
      </c>
      <c r="D11" s="19">
        <f>(D9-D7)</f>
        <v>127</v>
      </c>
      <c r="E11" s="14"/>
      <c r="F11" s="14" t="s">
        <v>22</v>
      </c>
      <c r="G11" s="24">
        <f>(((G6*3.786)*G4)*0.01)</f>
        <v>0</v>
      </c>
      <c r="H11" s="32" t="s">
        <v>23</v>
      </c>
      <c r="I11" s="33"/>
      <c r="J11" s="33"/>
      <c r="K11" s="34"/>
    </row>
    <row r="12" spans="3:12" ht="15.75" thickBot="1" x14ac:dyDescent="0.3">
      <c r="C12" s="35"/>
      <c r="D12" s="36"/>
      <c r="E12" s="36"/>
      <c r="F12" s="36" t="s">
        <v>24</v>
      </c>
      <c r="G12" s="37">
        <f>(((G6*3.786)*G4)*0.000022)</f>
        <v>0</v>
      </c>
      <c r="H12" s="38" t="s">
        <v>25</v>
      </c>
      <c r="I12" s="30"/>
      <c r="J12" s="30"/>
      <c r="K12" s="31"/>
    </row>
    <row r="13" spans="3:12" x14ac:dyDescent="0.25">
      <c r="C13" s="14"/>
      <c r="D13" s="14"/>
      <c r="E13" s="14"/>
      <c r="F13" s="14"/>
      <c r="G13" s="1"/>
    </row>
    <row r="14" spans="3:12" x14ac:dyDescent="0.25">
      <c r="C14" s="39" t="s">
        <v>26</v>
      </c>
    </row>
    <row r="15" spans="3:12" x14ac:dyDescent="0.25">
      <c r="C15" s="39"/>
    </row>
    <row r="16" spans="3:12" ht="15.75" x14ac:dyDescent="0.25">
      <c r="C16" s="4" t="s">
        <v>27</v>
      </c>
    </row>
    <row r="17" spans="3:11" ht="15.75" thickBot="1" x14ac:dyDescent="0.3"/>
    <row r="18" spans="3:11" ht="15.75" x14ac:dyDescent="0.25">
      <c r="C18" s="40" t="s">
        <v>28</v>
      </c>
      <c r="D18" s="9"/>
      <c r="E18" s="9"/>
      <c r="F18" s="9"/>
      <c r="G18" s="41"/>
      <c r="H18" s="9"/>
      <c r="I18" s="9"/>
      <c r="J18" s="9"/>
      <c r="K18" s="42"/>
    </row>
    <row r="19" spans="3:11" x14ac:dyDescent="0.25">
      <c r="C19" s="13"/>
      <c r="D19" s="14"/>
      <c r="E19" s="14"/>
      <c r="F19" s="14"/>
      <c r="G19" s="20"/>
      <c r="H19" s="14"/>
      <c r="I19" s="14"/>
      <c r="J19" s="14"/>
      <c r="K19" s="43"/>
    </row>
    <row r="20" spans="3:11" x14ac:dyDescent="0.25">
      <c r="C20" s="13" t="s">
        <v>29</v>
      </c>
      <c r="D20" s="14"/>
      <c r="E20" s="14"/>
      <c r="F20" s="14"/>
      <c r="G20" s="20"/>
      <c r="H20" s="14"/>
      <c r="I20" s="14"/>
      <c r="J20" s="14"/>
      <c r="K20" s="43"/>
    </row>
    <row r="21" spans="3:11" x14ac:dyDescent="0.25">
      <c r="C21" s="13" t="s">
        <v>30</v>
      </c>
      <c r="D21" s="14"/>
      <c r="E21" s="14"/>
      <c r="F21" s="14"/>
      <c r="G21" s="20"/>
      <c r="H21" s="14"/>
      <c r="I21" s="14"/>
      <c r="J21" s="14"/>
      <c r="K21" s="43"/>
    </row>
    <row r="22" spans="3:11" x14ac:dyDescent="0.25">
      <c r="C22" s="13"/>
      <c r="D22" s="14"/>
      <c r="E22" s="14"/>
      <c r="F22" s="14"/>
      <c r="G22" s="20"/>
      <c r="H22" s="14"/>
      <c r="I22" s="14"/>
      <c r="J22" s="14"/>
      <c r="K22" s="43"/>
    </row>
    <row r="23" spans="3:11" x14ac:dyDescent="0.25">
      <c r="C23" s="13" t="s">
        <v>7</v>
      </c>
      <c r="D23" s="44">
        <v>127</v>
      </c>
      <c r="E23" s="14"/>
      <c r="F23" s="11" t="s">
        <v>31</v>
      </c>
      <c r="G23" s="45">
        <f>((D28*2)/(D24*0.001))</f>
        <v>3.5296994748898673</v>
      </c>
      <c r="H23" s="14"/>
      <c r="I23" s="14"/>
      <c r="J23" s="14"/>
      <c r="K23" s="43"/>
    </row>
    <row r="24" spans="3:11" x14ac:dyDescent="0.25">
      <c r="C24" s="13" t="s">
        <v>11</v>
      </c>
      <c r="D24" s="44">
        <v>2442</v>
      </c>
      <c r="E24" s="14"/>
      <c r="F24" s="11" t="s">
        <v>32</v>
      </c>
      <c r="G24" s="45">
        <f>G23</f>
        <v>3.5296994748898673</v>
      </c>
      <c r="H24" s="14"/>
      <c r="I24" s="14"/>
      <c r="J24" s="14"/>
      <c r="K24" s="43"/>
    </row>
    <row r="25" spans="3:11" x14ac:dyDescent="0.25">
      <c r="C25" s="13"/>
      <c r="D25" s="20"/>
      <c r="E25" s="14"/>
      <c r="F25" s="14"/>
      <c r="G25" s="20"/>
      <c r="H25" s="14"/>
      <c r="I25" s="14"/>
      <c r="J25" s="14"/>
      <c r="K25" s="43"/>
    </row>
    <row r="26" spans="3:11" ht="15.75" x14ac:dyDescent="0.25">
      <c r="C26" s="46" t="s">
        <v>33</v>
      </c>
      <c r="D26" s="20"/>
      <c r="E26" s="14"/>
      <c r="F26" s="14"/>
      <c r="G26" s="47" t="s">
        <v>34</v>
      </c>
      <c r="H26" s="14"/>
      <c r="I26" s="14"/>
      <c r="J26" s="14"/>
      <c r="K26" s="43"/>
    </row>
    <row r="27" spans="3:11" x14ac:dyDescent="0.25">
      <c r="C27" s="13" t="s">
        <v>17</v>
      </c>
      <c r="D27" s="45">
        <f>(((D24*3.786)*D23)*0.0016664)</f>
        <v>1956.6324287135999</v>
      </c>
      <c r="E27" s="14"/>
      <c r="F27" s="14"/>
      <c r="G27" s="14" t="s">
        <v>17</v>
      </c>
      <c r="H27" s="45">
        <f>(D27)</f>
        <v>1956.6324287135999</v>
      </c>
      <c r="I27" s="14"/>
      <c r="J27" s="14"/>
      <c r="K27" s="43"/>
    </row>
    <row r="28" spans="3:11" x14ac:dyDescent="0.25">
      <c r="C28" s="13" t="s">
        <v>19</v>
      </c>
      <c r="D28" s="45">
        <f>(D27/454)</f>
        <v>4.3097630588405282</v>
      </c>
      <c r="E28" s="14"/>
      <c r="F28" s="14"/>
      <c r="G28" s="14" t="s">
        <v>19</v>
      </c>
      <c r="H28" s="45">
        <f>(H27/454)</f>
        <v>4.3097630588405282</v>
      </c>
      <c r="I28" s="14"/>
      <c r="J28" s="14"/>
      <c r="K28" s="43"/>
    </row>
    <row r="29" spans="3:11" x14ac:dyDescent="0.25">
      <c r="C29" s="13"/>
      <c r="D29" s="48"/>
      <c r="E29" s="14"/>
      <c r="F29" s="14"/>
      <c r="G29" s="14"/>
      <c r="H29" s="48"/>
      <c r="I29" s="14"/>
      <c r="J29" s="14"/>
      <c r="K29" s="43"/>
    </row>
    <row r="30" spans="3:11" x14ac:dyDescent="0.25">
      <c r="C30" s="13" t="s">
        <v>22</v>
      </c>
      <c r="D30" s="45">
        <f>(D27)</f>
        <v>1956.6324287135999</v>
      </c>
      <c r="E30" s="14"/>
      <c r="F30" s="14"/>
      <c r="G30" s="14" t="s">
        <v>22</v>
      </c>
      <c r="H30" s="45">
        <f>(D27)</f>
        <v>1956.6324287135999</v>
      </c>
      <c r="I30" s="14"/>
      <c r="J30" s="14"/>
      <c r="K30" s="43"/>
    </row>
    <row r="31" spans="3:11" x14ac:dyDescent="0.25">
      <c r="C31" s="13" t="s">
        <v>24</v>
      </c>
      <c r="D31" s="45">
        <f>(D30/454)</f>
        <v>4.3097630588405282</v>
      </c>
      <c r="E31" s="14"/>
      <c r="F31" s="14"/>
      <c r="G31" s="14" t="s">
        <v>24</v>
      </c>
      <c r="H31" s="45">
        <f>(H30/454)</f>
        <v>4.3097630588405282</v>
      </c>
      <c r="I31" s="14"/>
      <c r="J31" s="14"/>
      <c r="K31" s="43"/>
    </row>
    <row r="32" spans="3:11" ht="15.75" thickBot="1" x14ac:dyDescent="0.3">
      <c r="C32" s="35"/>
      <c r="D32" s="36"/>
      <c r="E32" s="36"/>
      <c r="F32" s="36"/>
      <c r="G32" s="36"/>
      <c r="H32" s="36"/>
      <c r="I32" s="36"/>
      <c r="J32" s="36"/>
      <c r="K32" s="49"/>
    </row>
    <row r="33" spans="3:11" x14ac:dyDescent="0.25">
      <c r="C33" s="14"/>
      <c r="D33" s="14"/>
      <c r="E33" s="14"/>
      <c r="F33" s="14"/>
      <c r="G33" s="14"/>
      <c r="H33" s="14"/>
      <c r="I33" s="14"/>
      <c r="J33" s="14"/>
      <c r="K33" s="14"/>
    </row>
    <row r="34" spans="3:11" customFormat="1" x14ac:dyDescent="0.25"/>
    <row r="35" spans="3:11" customFormat="1" x14ac:dyDescent="0.25"/>
    <row r="36" spans="3:11" customFormat="1" x14ac:dyDescent="0.25"/>
    <row r="37" spans="3:11" customFormat="1" x14ac:dyDescent="0.25"/>
    <row r="38" spans="3:11" customFormat="1" x14ac:dyDescent="0.25"/>
    <row r="39" spans="3:11" customFormat="1" x14ac:dyDescent="0.25"/>
    <row r="40" spans="3:11" customFormat="1" x14ac:dyDescent="0.25"/>
    <row r="41" spans="3:11" customFormat="1" x14ac:dyDescent="0.25"/>
    <row r="42" spans="3:11" customFormat="1" x14ac:dyDescent="0.25"/>
    <row r="43" spans="3:11" customFormat="1" x14ac:dyDescent="0.25"/>
    <row r="44" spans="3:11" customFormat="1" x14ac:dyDescent="0.25"/>
    <row r="45" spans="3:11" customFormat="1" x14ac:dyDescent="0.25"/>
    <row r="46" spans="3:11" customFormat="1" x14ac:dyDescent="0.25"/>
    <row r="47" spans="3:11" customFormat="1" x14ac:dyDescent="0.25"/>
    <row r="48" spans="3:11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2016-05-27T17:47:33Z</dcterms:created>
  <dcterms:modified xsi:type="dcterms:W3CDTF">2016-05-27T17:47:55Z</dcterms:modified>
</cp:coreProperties>
</file>